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600" windowHeight="9240"/>
  </bookViews>
  <sheets>
    <sheet name="Вед 17" sheetId="9" r:id="rId1"/>
  </sheets>
  <definedNames>
    <definedName name="_xlnm._FilterDatabase" localSheetId="0" hidden="1">'Вед 17'!$A$11:$H$12</definedName>
    <definedName name="_xlnm.Print_Area" localSheetId="0">'Вед 17'!$A$1:$H$677</definedName>
  </definedNames>
  <calcPr calcId="125725"/>
</workbook>
</file>

<file path=xl/calcChain.xml><?xml version="1.0" encoding="utf-8"?>
<calcChain xmlns="http://schemas.openxmlformats.org/spreadsheetml/2006/main">
  <c r="H677" i="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G675"/>
  <c r="G674" s="1"/>
  <c r="F675"/>
  <c r="G669"/>
  <c r="F669"/>
  <c r="F668" s="1"/>
  <c r="F667" s="1"/>
  <c r="G665"/>
  <c r="G664" s="1"/>
  <c r="G663" s="1"/>
  <c r="F665"/>
  <c r="G657"/>
  <c r="F657"/>
  <c r="F656" s="1"/>
  <c r="F655" s="1"/>
  <c r="G653"/>
  <c r="G652" s="1"/>
  <c r="F653"/>
  <c r="F651" s="1"/>
  <c r="G641"/>
  <c r="F641"/>
  <c r="F640" s="1"/>
  <c r="G635"/>
  <c r="G634" s="1"/>
  <c r="F635"/>
  <c r="F634" s="1"/>
  <c r="G621"/>
  <c r="F621"/>
  <c r="G628"/>
  <c r="F628"/>
  <c r="F627" s="1"/>
  <c r="F626" s="1"/>
  <c r="G624"/>
  <c r="G623" s="1"/>
  <c r="G622" s="1"/>
  <c r="F624"/>
  <c r="G617"/>
  <c r="G616" s="1"/>
  <c r="F617"/>
  <c r="F616" s="1"/>
  <c r="G604"/>
  <c r="G602" s="1"/>
  <c r="F604"/>
  <c r="F602" s="1"/>
  <c r="F600" s="1"/>
  <c r="F599" s="1"/>
  <c r="G577"/>
  <c r="G576" s="1"/>
  <c r="G575" s="1"/>
  <c r="F577"/>
  <c r="G596"/>
  <c r="G595" s="1"/>
  <c r="F596"/>
  <c r="F595" s="1"/>
  <c r="F594" s="1"/>
  <c r="G591"/>
  <c r="F591"/>
  <c r="F590" s="1"/>
  <c r="G588"/>
  <c r="G587" s="1"/>
  <c r="F588"/>
  <c r="F587" s="1"/>
  <c r="G583"/>
  <c r="F583"/>
  <c r="F582" s="1"/>
  <c r="G570"/>
  <c r="G569" s="1"/>
  <c r="F570"/>
  <c r="F569" s="1"/>
  <c r="F568" s="1"/>
  <c r="G566"/>
  <c r="G565" s="1"/>
  <c r="F566"/>
  <c r="F565" s="1"/>
  <c r="F564" s="1"/>
  <c r="G562"/>
  <c r="G561" s="1"/>
  <c r="F562"/>
  <c r="F561" s="1"/>
  <c r="F560" s="1"/>
  <c r="G558"/>
  <c r="G557" s="1"/>
  <c r="F558"/>
  <c r="F557" s="1"/>
  <c r="F556" s="1"/>
  <c r="G555"/>
  <c r="G553" s="1"/>
  <c r="F555"/>
  <c r="F553" s="1"/>
  <c r="F552" s="1"/>
  <c r="F551" s="1"/>
  <c r="G549"/>
  <c r="F549"/>
  <c r="F548" s="1"/>
  <c r="G545"/>
  <c r="F545"/>
  <c r="F544" s="1"/>
  <c r="F543" s="1"/>
  <c r="G541"/>
  <c r="F541"/>
  <c r="F540" s="1"/>
  <c r="F539" s="1"/>
  <c r="G537"/>
  <c r="F537"/>
  <c r="F536" s="1"/>
  <c r="F535" s="1"/>
  <c r="G533"/>
  <c r="F533"/>
  <c r="F532" s="1"/>
  <c r="F531" s="1"/>
  <c r="G528"/>
  <c r="G527" s="1"/>
  <c r="G526" s="1"/>
  <c r="F528"/>
  <c r="G524"/>
  <c r="G523" s="1"/>
  <c r="F524"/>
  <c r="G419"/>
  <c r="F419"/>
  <c r="F418" s="1"/>
  <c r="F417" s="1"/>
  <c r="G415"/>
  <c r="G414" s="1"/>
  <c r="G413" s="1"/>
  <c r="F415"/>
  <c r="G411"/>
  <c r="F411"/>
  <c r="F410" s="1"/>
  <c r="F409" s="1"/>
  <c r="G406"/>
  <c r="F406"/>
  <c r="F405" s="1"/>
  <c r="F404" s="1"/>
  <c r="G517"/>
  <c r="G516" s="1"/>
  <c r="F517"/>
  <c r="F516" s="1"/>
  <c r="F515" s="1"/>
  <c r="F514" s="1"/>
  <c r="F513" s="1"/>
  <c r="G500"/>
  <c r="G499" s="1"/>
  <c r="F500"/>
  <c r="F499" s="1"/>
  <c r="G495"/>
  <c r="F495"/>
  <c r="F494" s="1"/>
  <c r="G462"/>
  <c r="F462"/>
  <c r="F461" s="1"/>
  <c r="G455"/>
  <c r="G454" s="1"/>
  <c r="F455"/>
  <c r="F454" s="1"/>
  <c r="F453" s="1"/>
  <c r="F452" s="1"/>
  <c r="F451" s="1"/>
  <c r="G65"/>
  <c r="G64" s="1"/>
  <c r="F65"/>
  <c r="F64" s="1"/>
  <c r="G62"/>
  <c r="F62"/>
  <c r="F61" s="1"/>
  <c r="G57"/>
  <c r="F57"/>
  <c r="F56" s="1"/>
  <c r="G645"/>
  <c r="F645"/>
  <c r="G638"/>
  <c r="F638"/>
  <c r="G620"/>
  <c r="F620"/>
  <c r="G611"/>
  <c r="F611"/>
  <c r="G511"/>
  <c r="F511"/>
  <c r="G508"/>
  <c r="F508"/>
  <c r="G504"/>
  <c r="F504"/>
  <c r="G491"/>
  <c r="F491"/>
  <c r="G487"/>
  <c r="F487"/>
  <c r="G482"/>
  <c r="F482"/>
  <c r="G475"/>
  <c r="G474" s="1"/>
  <c r="F475"/>
  <c r="G472"/>
  <c r="F472"/>
  <c r="G468"/>
  <c r="F468"/>
  <c r="G449"/>
  <c r="F449"/>
  <c r="G445"/>
  <c r="G444" s="1"/>
  <c r="F445"/>
  <c r="G442"/>
  <c r="F442"/>
  <c r="G438"/>
  <c r="F438"/>
  <c r="G434"/>
  <c r="F434"/>
  <c r="G429"/>
  <c r="F429"/>
  <c r="G425"/>
  <c r="F425"/>
  <c r="G399"/>
  <c r="G398" s="1"/>
  <c r="G397" s="1"/>
  <c r="F399"/>
  <c r="G395"/>
  <c r="F395"/>
  <c r="G391"/>
  <c r="F391"/>
  <c r="G387"/>
  <c r="F387"/>
  <c r="G383"/>
  <c r="F383"/>
  <c r="G379"/>
  <c r="G378" s="1"/>
  <c r="G377" s="1"/>
  <c r="F379"/>
  <c r="G374"/>
  <c r="F374"/>
  <c r="G369"/>
  <c r="G368" s="1"/>
  <c r="G367" s="1"/>
  <c r="F369"/>
  <c r="G365"/>
  <c r="F365"/>
  <c r="G358"/>
  <c r="F358"/>
  <c r="G354"/>
  <c r="F354"/>
  <c r="G350"/>
  <c r="F350"/>
  <c r="G345"/>
  <c r="G344" s="1"/>
  <c r="G343" s="1"/>
  <c r="F345"/>
  <c r="G340"/>
  <c r="F340"/>
  <c r="G336"/>
  <c r="F336"/>
  <c r="G328"/>
  <c r="G327" s="1"/>
  <c r="G326" s="1"/>
  <c r="G323" s="1"/>
  <c r="F328"/>
  <c r="G316"/>
  <c r="F316"/>
  <c r="G312"/>
  <c r="F312"/>
  <c r="G307"/>
  <c r="F307"/>
  <c r="G302"/>
  <c r="F302"/>
  <c r="G298"/>
  <c r="F298"/>
  <c r="G294"/>
  <c r="G293" s="1"/>
  <c r="G292" s="1"/>
  <c r="F294"/>
  <c r="G290"/>
  <c r="G289" s="1"/>
  <c r="G288" s="1"/>
  <c r="F290"/>
  <c r="G285"/>
  <c r="G284" s="1"/>
  <c r="G283" s="1"/>
  <c r="F285"/>
  <c r="G278"/>
  <c r="G277" s="1"/>
  <c r="G276" s="1"/>
  <c r="G275" s="1"/>
  <c r="G274" s="1"/>
  <c r="G273" s="1"/>
  <c r="F278"/>
  <c r="G270"/>
  <c r="F270"/>
  <c r="G265"/>
  <c r="G264" s="1"/>
  <c r="F265"/>
  <c r="G260"/>
  <c r="G259" s="1"/>
  <c r="F260"/>
  <c r="G254"/>
  <c r="G253" s="1"/>
  <c r="G252" s="1"/>
  <c r="F254"/>
  <c r="G250"/>
  <c r="F250"/>
  <c r="G246"/>
  <c r="G245" s="1"/>
  <c r="G244" s="1"/>
  <c r="F246"/>
  <c r="G240"/>
  <c r="G239" s="1"/>
  <c r="G238" s="1"/>
  <c r="G237" s="1"/>
  <c r="G236" s="1"/>
  <c r="F240"/>
  <c r="G234"/>
  <c r="F234"/>
  <c r="G227"/>
  <c r="F227"/>
  <c r="G212"/>
  <c r="G211" s="1"/>
  <c r="F212"/>
  <c r="G208"/>
  <c r="F208"/>
  <c r="F204"/>
  <c r="G204"/>
  <c r="G203" s="1"/>
  <c r="G200"/>
  <c r="G199" s="1"/>
  <c r="F200"/>
  <c r="G196"/>
  <c r="G195" s="1"/>
  <c r="F196"/>
  <c r="G192"/>
  <c r="G191" s="1"/>
  <c r="F192"/>
  <c r="G188"/>
  <c r="G187" s="1"/>
  <c r="F188"/>
  <c r="G183"/>
  <c r="G182" s="1"/>
  <c r="F183"/>
  <c r="G178"/>
  <c r="G177" s="1"/>
  <c r="F178"/>
  <c r="G175"/>
  <c r="F175"/>
  <c r="G171"/>
  <c r="G170" s="1"/>
  <c r="F171"/>
  <c r="G167"/>
  <c r="G166" s="1"/>
  <c r="F167"/>
  <c r="G162"/>
  <c r="F162"/>
  <c r="G159"/>
  <c r="F159"/>
  <c r="G154"/>
  <c r="G153" s="1"/>
  <c r="F154"/>
  <c r="G150"/>
  <c r="F150"/>
  <c r="G144"/>
  <c r="G143" s="1"/>
  <c r="G142" s="1"/>
  <c r="G141" s="1"/>
  <c r="F144"/>
  <c r="G139"/>
  <c r="G138" s="1"/>
  <c r="G137" s="1"/>
  <c r="F139"/>
  <c r="G135"/>
  <c r="G134" s="1"/>
  <c r="G133" s="1"/>
  <c r="F135"/>
  <c r="G131"/>
  <c r="G130" s="1"/>
  <c r="F131"/>
  <c r="G128"/>
  <c r="G127" s="1"/>
  <c r="F128"/>
  <c r="G124"/>
  <c r="G123" s="1"/>
  <c r="G122" s="1"/>
  <c r="F124"/>
  <c r="G119"/>
  <c r="F119"/>
  <c r="G113"/>
  <c r="G112" s="1"/>
  <c r="G111" s="1"/>
  <c r="F113"/>
  <c r="G109"/>
  <c r="G108" s="1"/>
  <c r="G107" s="1"/>
  <c r="F109"/>
  <c r="G104"/>
  <c r="G103" s="1"/>
  <c r="G102" s="1"/>
  <c r="F104"/>
  <c r="G100"/>
  <c r="G99" s="1"/>
  <c r="G98" s="1"/>
  <c r="F100"/>
  <c r="G94"/>
  <c r="G93" s="1"/>
  <c r="G92" s="1"/>
  <c r="G91" s="1"/>
  <c r="G90" s="1"/>
  <c r="F94"/>
  <c r="G88"/>
  <c r="G87" s="1"/>
  <c r="G86" s="1"/>
  <c r="G85" s="1"/>
  <c r="F88"/>
  <c r="G83"/>
  <c r="G82" s="1"/>
  <c r="G81" s="1"/>
  <c r="G80" s="1"/>
  <c r="F83"/>
  <c r="G50"/>
  <c r="G49" s="1"/>
  <c r="G48" s="1"/>
  <c r="G47" s="1"/>
  <c r="G46" s="1"/>
  <c r="G45" s="1"/>
  <c r="F50"/>
  <c r="G41"/>
  <c r="G40" s="1"/>
  <c r="G39" s="1"/>
  <c r="G38" s="1"/>
  <c r="G37" s="1"/>
  <c r="G36" s="1"/>
  <c r="F41"/>
  <c r="G33"/>
  <c r="G32" s="1"/>
  <c r="F33"/>
  <c r="G28"/>
  <c r="G27" s="1"/>
  <c r="G26" s="1"/>
  <c r="F28"/>
  <c r="G20"/>
  <c r="G19" s="1"/>
  <c r="G18" s="1"/>
  <c r="G17" s="1"/>
  <c r="G16" s="1"/>
  <c r="G15" s="1"/>
  <c r="F20"/>
  <c r="G644"/>
  <c r="G643" s="1"/>
  <c r="G637"/>
  <c r="G510"/>
  <c r="G503"/>
  <c r="G486"/>
  <c r="G485" s="1"/>
  <c r="G481"/>
  <c r="G480" s="1"/>
  <c r="G479" s="1"/>
  <c r="G471"/>
  <c r="G467"/>
  <c r="G466" s="1"/>
  <c r="G441"/>
  <c r="G437"/>
  <c r="G436" s="1"/>
  <c r="G428"/>
  <c r="G427" s="1"/>
  <c r="G390"/>
  <c r="G389" s="1"/>
  <c r="G382"/>
  <c r="G381" s="1"/>
  <c r="G373"/>
  <c r="G372" s="1"/>
  <c r="G364"/>
  <c r="G363" s="1"/>
  <c r="G357"/>
  <c r="G356" s="1"/>
  <c r="G349"/>
  <c r="G348" s="1"/>
  <c r="G339"/>
  <c r="G338" s="1"/>
  <c r="G335"/>
  <c r="G334" s="1"/>
  <c r="G321"/>
  <c r="G320" s="1"/>
  <c r="G319" s="1"/>
  <c r="G318" s="1"/>
  <c r="G315"/>
  <c r="G314" s="1"/>
  <c r="G311"/>
  <c r="G310" s="1"/>
  <c r="G297"/>
  <c r="G296" s="1"/>
  <c r="G269"/>
  <c r="G268" s="1"/>
  <c r="G249"/>
  <c r="G248" s="1"/>
  <c r="G219"/>
  <c r="G218" s="1"/>
  <c r="G217" s="1"/>
  <c r="G216" s="1"/>
  <c r="G215" s="1"/>
  <c r="G214" s="1"/>
  <c r="G149"/>
  <c r="G148" s="1"/>
  <c r="G77"/>
  <c r="G76" s="1"/>
  <c r="G75" s="1"/>
  <c r="G74" s="1"/>
  <c r="G73" s="1"/>
  <c r="G71"/>
  <c r="G70" s="1"/>
  <c r="G69" s="1"/>
  <c r="G68" s="1"/>
  <c r="G67" s="1"/>
  <c r="G633" l="1"/>
  <c r="F650"/>
  <c r="F649" s="1"/>
  <c r="F648" s="1"/>
  <c r="F647" s="1"/>
  <c r="G656"/>
  <c r="G668"/>
  <c r="G651"/>
  <c r="F674"/>
  <c r="F673" s="1"/>
  <c r="F672" s="1"/>
  <c r="F671" s="1"/>
  <c r="F652"/>
  <c r="F664"/>
  <c r="G673"/>
  <c r="G627"/>
  <c r="G640"/>
  <c r="F623"/>
  <c r="F603"/>
  <c r="G603"/>
  <c r="G601"/>
  <c r="G600"/>
  <c r="F601"/>
  <c r="F581"/>
  <c r="F547"/>
  <c r="G544"/>
  <c r="F523"/>
  <c r="F576"/>
  <c r="F575" s="1"/>
  <c r="F527"/>
  <c r="F526" s="1"/>
  <c r="G532"/>
  <c r="G540"/>
  <c r="G548"/>
  <c r="G556"/>
  <c r="G564"/>
  <c r="G582"/>
  <c r="G590"/>
  <c r="G594"/>
  <c r="G536"/>
  <c r="G552"/>
  <c r="G560"/>
  <c r="G568"/>
  <c r="G418"/>
  <c r="G405"/>
  <c r="F414"/>
  <c r="F413" s="1"/>
  <c r="F403" s="1"/>
  <c r="F402" s="1"/>
  <c r="G410"/>
  <c r="G448"/>
  <c r="G447" s="1"/>
  <c r="F493"/>
  <c r="G515"/>
  <c r="G494"/>
  <c r="G461"/>
  <c r="G460" s="1"/>
  <c r="G459" s="1"/>
  <c r="F460"/>
  <c r="F459" s="1"/>
  <c r="F458" s="1"/>
  <c r="G453"/>
  <c r="G56"/>
  <c r="F55"/>
  <c r="F54" s="1"/>
  <c r="F53" s="1"/>
  <c r="F52" s="1"/>
  <c r="G61"/>
  <c r="G470"/>
  <c r="G465" s="1"/>
  <c r="G464" s="1"/>
  <c r="G306"/>
  <c r="G305" s="1"/>
  <c r="G304" s="1"/>
  <c r="G386"/>
  <c r="G424"/>
  <c r="G490"/>
  <c r="G610"/>
  <c r="G394"/>
  <c r="G433"/>
  <c r="G507"/>
  <c r="G502" s="1"/>
  <c r="G353"/>
  <c r="G352" s="1"/>
  <c r="G333" s="1"/>
  <c r="G619"/>
  <c r="G161"/>
  <c r="G226"/>
  <c r="G225" s="1"/>
  <c r="G224" s="1"/>
  <c r="G301"/>
  <c r="G118"/>
  <c r="G117" s="1"/>
  <c r="G116" s="1"/>
  <c r="G158"/>
  <c r="G174"/>
  <c r="G207"/>
  <c r="G206" s="1"/>
  <c r="G233"/>
  <c r="G181"/>
  <c r="G31"/>
  <c r="G25" s="1"/>
  <c r="G126"/>
  <c r="G121" s="1"/>
  <c r="G440"/>
  <c r="G97"/>
  <c r="G106"/>
  <c r="G258"/>
  <c r="G190"/>
  <c r="G243"/>
  <c r="G325"/>
  <c r="G198"/>
  <c r="G632"/>
  <c r="G631" s="1"/>
  <c r="G630" s="1"/>
  <c r="F158"/>
  <c r="F573" l="1"/>
  <c r="F572" s="1"/>
  <c r="F574"/>
  <c r="G655"/>
  <c r="G667"/>
  <c r="G662" s="1"/>
  <c r="G626"/>
  <c r="G417"/>
  <c r="G672"/>
  <c r="F663"/>
  <c r="F622"/>
  <c r="F522"/>
  <c r="F521" s="1"/>
  <c r="F520" s="1"/>
  <c r="G599"/>
  <c r="G543"/>
  <c r="G535"/>
  <c r="G581"/>
  <c r="G574" s="1"/>
  <c r="G539"/>
  <c r="G551"/>
  <c r="G531"/>
  <c r="G409"/>
  <c r="G404"/>
  <c r="G493"/>
  <c r="G514"/>
  <c r="G458"/>
  <c r="G457" s="1"/>
  <c r="G452"/>
  <c r="G55"/>
  <c r="G54" s="1"/>
  <c r="G152"/>
  <c r="G385"/>
  <c r="G423"/>
  <c r="G393"/>
  <c r="G489"/>
  <c r="G432"/>
  <c r="G609"/>
  <c r="G332"/>
  <c r="G324"/>
  <c r="G222"/>
  <c r="G300"/>
  <c r="G115"/>
  <c r="G257"/>
  <c r="G256" s="1"/>
  <c r="G242" s="1"/>
  <c r="G169"/>
  <c r="G232"/>
  <c r="G223"/>
  <c r="G24"/>
  <c r="G96"/>
  <c r="F448"/>
  <c r="F264"/>
  <c r="F134"/>
  <c r="F149"/>
  <c r="F130"/>
  <c r="F519" l="1"/>
  <c r="G615"/>
  <c r="G614" s="1"/>
  <c r="G613" s="1"/>
  <c r="G484"/>
  <c r="G478" s="1"/>
  <c r="G650"/>
  <c r="G671"/>
  <c r="G661"/>
  <c r="F662"/>
  <c r="F661" s="1"/>
  <c r="F660" s="1"/>
  <c r="F659" s="1"/>
  <c r="G547"/>
  <c r="G522"/>
  <c r="G403"/>
  <c r="G513"/>
  <c r="G451"/>
  <c r="G147"/>
  <c r="G146" s="1"/>
  <c r="G79" s="1"/>
  <c r="G53"/>
  <c r="G362"/>
  <c r="G361" s="1"/>
  <c r="G360" s="1"/>
  <c r="G608"/>
  <c r="G606"/>
  <c r="G598" s="1"/>
  <c r="G422"/>
  <c r="G421" s="1"/>
  <c r="F447"/>
  <c r="G331"/>
  <c r="G282"/>
  <c r="G281" s="1"/>
  <c r="G280" s="1"/>
  <c r="G231"/>
  <c r="F133"/>
  <c r="F148"/>
  <c r="G23"/>
  <c r="F71"/>
  <c r="F49"/>
  <c r="F390"/>
  <c r="F394"/>
  <c r="F306"/>
  <c r="F269"/>
  <c r="G477" l="1"/>
  <c r="G649"/>
  <c r="G660"/>
  <c r="G521"/>
  <c r="G573"/>
  <c r="G402"/>
  <c r="G52"/>
  <c r="G607"/>
  <c r="F389"/>
  <c r="F393"/>
  <c r="G272"/>
  <c r="F305"/>
  <c r="F268"/>
  <c r="G230"/>
  <c r="F70"/>
  <c r="F48"/>
  <c r="F311"/>
  <c r="F297"/>
  <c r="F293"/>
  <c r="F249"/>
  <c r="G401" l="1"/>
  <c r="G330" s="1"/>
  <c r="G648"/>
  <c r="G14"/>
  <c r="G659"/>
  <c r="G520"/>
  <c r="G572"/>
  <c r="F292"/>
  <c r="F310"/>
  <c r="F296"/>
  <c r="F248"/>
  <c r="G229"/>
  <c r="F47"/>
  <c r="F69"/>
  <c r="F619"/>
  <c r="F615" s="1"/>
  <c r="F490"/>
  <c r="F486"/>
  <c r="F467"/>
  <c r="F441"/>
  <c r="F444"/>
  <c r="F433"/>
  <c r="F424"/>
  <c r="F364"/>
  <c r="F335"/>
  <c r="F103"/>
  <c r="G647" l="1"/>
  <c r="G519"/>
  <c r="F489"/>
  <c r="F432"/>
  <c r="F485"/>
  <c r="F423"/>
  <c r="F466"/>
  <c r="F334"/>
  <c r="F363"/>
  <c r="G221"/>
  <c r="F46"/>
  <c r="F102"/>
  <c r="F68"/>
  <c r="F440"/>
  <c r="F138"/>
  <c r="F143"/>
  <c r="F93"/>
  <c r="G677" l="1"/>
  <c r="F614"/>
  <c r="F137"/>
  <c r="F142"/>
  <c r="F67"/>
  <c r="F45"/>
  <c r="F92"/>
  <c r="F644"/>
  <c r="F637"/>
  <c r="F610"/>
  <c r="F510"/>
  <c r="F507"/>
  <c r="F503"/>
  <c r="F481"/>
  <c r="F474"/>
  <c r="F471"/>
  <c r="F437"/>
  <c r="F428"/>
  <c r="F398"/>
  <c r="F386"/>
  <c r="F382"/>
  <c r="F378"/>
  <c r="F373"/>
  <c r="F368"/>
  <c r="F357"/>
  <c r="F353"/>
  <c r="F349"/>
  <c r="F344"/>
  <c r="F339"/>
  <c r="F327"/>
  <c r="F321"/>
  <c r="F315"/>
  <c r="F301"/>
  <c r="F289"/>
  <c r="F284"/>
  <c r="F277"/>
  <c r="F259"/>
  <c r="F253"/>
  <c r="F245"/>
  <c r="F239"/>
  <c r="F233"/>
  <c r="F226"/>
  <c r="F219"/>
  <c r="F211"/>
  <c r="F207"/>
  <c r="F203"/>
  <c r="F199"/>
  <c r="F195"/>
  <c r="F191"/>
  <c r="F187"/>
  <c r="F182"/>
  <c r="F177"/>
  <c r="F174"/>
  <c r="F170"/>
  <c r="F166"/>
  <c r="F161"/>
  <c r="F153"/>
  <c r="F127"/>
  <c r="F123"/>
  <c r="F118"/>
  <c r="F112"/>
  <c r="F108"/>
  <c r="F87"/>
  <c r="F82"/>
  <c r="F77"/>
  <c r="F40"/>
  <c r="F32"/>
  <c r="F27"/>
  <c r="F19"/>
  <c r="F633" l="1"/>
  <c r="F436"/>
  <c r="F427"/>
  <c r="F480"/>
  <c r="F609"/>
  <c r="F397"/>
  <c r="F643"/>
  <c r="F613"/>
  <c r="F385"/>
  <c r="F320"/>
  <c r="F343"/>
  <c r="F356"/>
  <c r="F381"/>
  <c r="F352"/>
  <c r="F377"/>
  <c r="F326"/>
  <c r="F325" s="1"/>
  <c r="F348"/>
  <c r="F372"/>
  <c r="F367"/>
  <c r="F338"/>
  <c r="F314"/>
  <c r="F300"/>
  <c r="F238"/>
  <c r="F276"/>
  <c r="F232"/>
  <c r="F258"/>
  <c r="F225"/>
  <c r="F252"/>
  <c r="F288"/>
  <c r="F218"/>
  <c r="F283"/>
  <c r="F244"/>
  <c r="F111"/>
  <c r="F126"/>
  <c r="F141"/>
  <c r="F122"/>
  <c r="F117"/>
  <c r="F86"/>
  <c r="F26"/>
  <c r="F81"/>
  <c r="F91"/>
  <c r="F18"/>
  <c r="H19"/>
  <c r="F31"/>
  <c r="F76"/>
  <c r="F39"/>
  <c r="F107"/>
  <c r="F152"/>
  <c r="F181"/>
  <c r="F502"/>
  <c r="F484" s="1"/>
  <c r="F470"/>
  <c r="F198"/>
  <c r="F190"/>
  <c r="F206"/>
  <c r="F169"/>
  <c r="F632" l="1"/>
  <c r="F631" s="1"/>
  <c r="F608"/>
  <c r="F606"/>
  <c r="F333"/>
  <c r="F332" s="1"/>
  <c r="F243"/>
  <c r="F422"/>
  <c r="F257"/>
  <c r="F106"/>
  <c r="F607"/>
  <c r="F25"/>
  <c r="F224"/>
  <c r="F362"/>
  <c r="F222"/>
  <c r="F282"/>
  <c r="F121"/>
  <c r="F479"/>
  <c r="F421"/>
  <c r="F401" s="1"/>
  <c r="F323"/>
  <c r="F319"/>
  <c r="F324"/>
  <c r="F304"/>
  <c r="F231"/>
  <c r="F237"/>
  <c r="F217"/>
  <c r="F275"/>
  <c r="F116"/>
  <c r="F75"/>
  <c r="F17"/>
  <c r="H18"/>
  <c r="F80"/>
  <c r="F85"/>
  <c r="F38"/>
  <c r="F90"/>
  <c r="F147"/>
  <c r="F146" s="1"/>
  <c r="F465"/>
  <c r="F478" l="1"/>
  <c r="F477" s="1"/>
  <c r="F598"/>
  <c r="F256"/>
  <c r="F361"/>
  <c r="F281"/>
  <c r="F24"/>
  <c r="F23" s="1"/>
  <c r="F223"/>
  <c r="F630"/>
  <c r="F464"/>
  <c r="F457" s="1"/>
  <c r="F331"/>
  <c r="F318"/>
  <c r="F274"/>
  <c r="F230"/>
  <c r="F216"/>
  <c r="F236"/>
  <c r="F115"/>
  <c r="F74"/>
  <c r="F37"/>
  <c r="F16"/>
  <c r="H17"/>
  <c r="F99"/>
  <c r="F360" l="1"/>
  <c r="F242"/>
  <c r="F280"/>
  <c r="F215"/>
  <c r="F273"/>
  <c r="F229"/>
  <c r="F36"/>
  <c r="F98"/>
  <c r="F15"/>
  <c r="H16"/>
  <c r="F73"/>
  <c r="F330" l="1"/>
  <c r="F221"/>
  <c r="F272"/>
  <c r="H15"/>
  <c r="F214"/>
  <c r="F97"/>
  <c r="F96" l="1"/>
  <c r="F79" l="1"/>
  <c r="F14" s="1"/>
  <c r="F677" s="1"/>
  <c r="H14" l="1"/>
</calcChain>
</file>

<file path=xl/sharedStrings.xml><?xml version="1.0" encoding="utf-8"?>
<sst xmlns="http://schemas.openxmlformats.org/spreadsheetml/2006/main" count="3330" uniqueCount="439">
  <si>
    <t>100</t>
  </si>
  <si>
    <t>000</t>
  </si>
  <si>
    <t>Субсидии на содержание многофункциональных центров предоставления государственных и муниципальных услуг</t>
  </si>
  <si>
    <t>Субвенции на реализацию отдельных государственных полномочий по созданию административных комиссий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</si>
  <si>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 среднего общего, дополнительного образования детей в муниципальных образовательных организациях</t>
  </si>
  <si>
    <t>Субвенции на организацию и обеспечение оздоровления и отдыха детей (за исключением организации отдыха детей в каникулярное время)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</si>
  <si>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</si>
  <si>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Пограничного муниципального района</t>
  </si>
  <si>
    <t>Наименование</t>
  </si>
  <si>
    <t>Раздел</t>
  </si>
  <si>
    <t>Подраздел</t>
  </si>
  <si>
    <t>Целевая статья</t>
  </si>
  <si>
    <t>Вид расхо-дов</t>
  </si>
  <si>
    <t>ОБЩЕГОСУДАРСТВЕННЫЕ ВОПРОСЫ</t>
  </si>
  <si>
    <t>01</t>
  </si>
  <si>
    <t>00</t>
  </si>
  <si>
    <t>0000000000</t>
  </si>
  <si>
    <t>Функционирование высшего должностного лица муниципального образования</t>
  </si>
  <si>
    <t>02</t>
  </si>
  <si>
    <t>Непрограммные направления деятельности органов местного самоуправления</t>
  </si>
  <si>
    <t>9900000000</t>
  </si>
  <si>
    <t>Мероприятия непрограммных направлений деятельности органов местного самоуправления</t>
  </si>
  <si>
    <t>9990000000</t>
  </si>
  <si>
    <t>Глава муниципального образования</t>
  </si>
  <si>
    <t>9999910010</t>
  </si>
  <si>
    <t>Расходы на выплаты персоналу в целях обеспечения выполнения функций муниципальными органами, казенными учреждениями</t>
  </si>
  <si>
    <t>Расходы на выплаты персоналу муниципальных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</si>
  <si>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</si>
  <si>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</si>
  <si>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</si>
  <si>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Председатель представительного органа муниципального образования</t>
  </si>
  <si>
    <t>9999910020</t>
  </si>
  <si>
    <t xml:space="preserve">Расходы на выплаты персоналу муниципальных органов </t>
  </si>
  <si>
    <t>Руководство и управление в сфере установленных функций органов местного самоуправления</t>
  </si>
  <si>
    <t>9999910030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</si>
  <si>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</si>
  <si>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</si>
  <si>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</si>
  <si>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</si>
  <si>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Непрограммные направления деятельности органов государственной власти</t>
  </si>
  <si>
    <t>Закупка товаров, работ и услуг для обеспечения государственных (муниципальных) нужд</t>
  </si>
  <si>
    <t>200</t>
  </si>
  <si>
    <t xml:space="preserve">Иные закупки товаров, работ и услуг для обеспечения государственных (муниципальных) нужд 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</si>
  <si>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</si>
  <si>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</si>
  <si>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</si>
  <si>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</si>
  <si>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</si>
  <si>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Резервные фонды</t>
  </si>
  <si>
    <t>11</t>
  </si>
  <si>
    <t>Резервный фонд администрации Пограничного муниципального района</t>
  </si>
  <si>
    <t>9999900010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</si>
  <si>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</si>
  <si>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</si>
  <si>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</si>
  <si>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</si>
  <si>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 "Профилактика экстремизма, терроризма и правонарушений на территории Пограничного муниципального района на 2017-2019 годы"</t>
  </si>
  <si>
    <t>1100000000</t>
  </si>
  <si>
    <t>1100120100</t>
  </si>
  <si>
    <t>Муниципальная программа "Защита населения и территории Пограничного муниципального района от чрезвычайных ситуаций природного и техногенного характера на 2017-2019 годы"</t>
  </si>
  <si>
    <t>1600000000</t>
  </si>
  <si>
    <t>Мероприятия по предупреждению и защите населения, территории от чрезвычайных ситуаций природного и техногенного характера</t>
  </si>
  <si>
    <t>1600140060</t>
  </si>
  <si>
    <t>Муниципальная программа "Информационное общество Пограничного муниципального района на 2016-2020 годы"</t>
  </si>
  <si>
    <t>2400000000</t>
  </si>
  <si>
    <t>Подпрограмма "Развитие телекоммуникационной инфраструктуры"</t>
  </si>
  <si>
    <t>2410000000</t>
  </si>
  <si>
    <t>2410170010</t>
  </si>
  <si>
    <t xml:space="preserve">Предоставление субсидий бюджетным,  автономным учреждениям и иным некоммерческим организациям </t>
  </si>
  <si>
    <t>600</t>
  </si>
  <si>
    <t>Субсидии автономным учреждениям</t>
  </si>
  <si>
    <t>620</t>
  </si>
  <si>
    <t>Подпрограмма "Развитие информационных систем."</t>
  </si>
  <si>
    <t>2420000000</t>
  </si>
  <si>
    <t xml:space="preserve">Мероприятия, направленные на развитие информатизации и защиты информации </t>
  </si>
  <si>
    <t>2420140030</t>
  </si>
  <si>
    <t>Мероприятия по созданию объедененного сайта ОМСУ</t>
  </si>
  <si>
    <t>2420220240</t>
  </si>
  <si>
    <t>Муниципальная программа "Управление собственностью Пограничного муниципального района на 2017-2019 годы"</t>
  </si>
  <si>
    <t>2700000000</t>
  </si>
  <si>
    <t>Подпрограмма "Создание геоинформационной системы адресного реестра в Пограничном муниципальном районе"</t>
  </si>
  <si>
    <t>2710000000</t>
  </si>
  <si>
    <t>Проведение мероприятий по созданию геоинформационной системы адресного реестра</t>
  </si>
  <si>
    <t>2710140170</t>
  </si>
  <si>
    <t>Подпрограмма "Управление муниципальным имуществом, находящимся в собственности Пограничного муниципального района"</t>
  </si>
  <si>
    <t>2720000000</t>
  </si>
  <si>
    <t>Оценка недвижимости, признание прав и регулирование отношений по муниципальной собственности</t>
  </si>
  <si>
    <t>2720120010</t>
  </si>
  <si>
    <t>Содержание и обслуживание казны Пограничного муниципального района</t>
  </si>
  <si>
    <t>2720120020</t>
  </si>
  <si>
    <t xml:space="preserve">Субвенции на предоставление помещения для работы на обслуживаемом административном участке поселений сотруднику, замещающему должность участкового уполномоченного полиции </t>
  </si>
  <si>
    <t>9999920210</t>
  </si>
  <si>
    <t>Межбюджетные трансферты</t>
  </si>
  <si>
    <t>500</t>
  </si>
  <si>
    <t>Субвенции</t>
  </si>
  <si>
    <t>530</t>
  </si>
  <si>
    <t>Обеспечение деятельности подведомственных учреждений</t>
  </si>
  <si>
    <t>9999970010</t>
  </si>
  <si>
    <t>Расходы на выплаты персоналу казенных учреждений</t>
  </si>
  <si>
    <t>110</t>
  </si>
  <si>
    <t>Иные закупки товаров, работ и услуг для обеспечения муниципальных нужд</t>
  </si>
  <si>
    <t>Государственная регистрация актов гражданского состояния</t>
  </si>
  <si>
    <t>9999959300</t>
  </si>
  <si>
    <t>Субвенции на создание и обеспечение деятельности комиссии по делам несовершеннолетних и защите их прав</t>
  </si>
  <si>
    <t>9999993010</t>
  </si>
  <si>
    <t>9999993030</t>
  </si>
  <si>
    <t>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</si>
  <si>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</si>
  <si>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</si>
  <si>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</si>
  <si>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</si>
  <si>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9999951180</t>
  </si>
  <si>
    <t xml:space="preserve">Межбюджетные трансферты </t>
  </si>
  <si>
    <t>НАЦИОНАЛЬНАЯ ЭКОНОМИКА</t>
  </si>
  <si>
    <t>Сельское хозяйство и рыболовство</t>
  </si>
  <si>
    <t>05</t>
  </si>
  <si>
    <t>Субвенции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</t>
  </si>
  <si>
    <t>9999993040</t>
  </si>
  <si>
    <t>Транспорт</t>
  </si>
  <si>
    <t>08</t>
  </si>
  <si>
    <t>Мероприятия в области автомобильного транспорта общего пользования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</si>
  <si>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</si>
  <si>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</si>
  <si>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Дорожное хозяйство (дорожные фонды)</t>
  </si>
  <si>
    <t>09</t>
  </si>
  <si>
    <t>Муниципальная программа " Модернизация дорожной сети в Пограничном муниципальном районе на 2015-2017 годы"</t>
  </si>
  <si>
    <t>1900000000</t>
  </si>
  <si>
    <t xml:space="preserve">Содержание и ремонт  дорог общего пользования местного значения </t>
  </si>
  <si>
    <t>1900140100</t>
  </si>
  <si>
    <t>Другие вопросы в области национальной экономики</t>
  </si>
  <si>
    <t>12</t>
  </si>
  <si>
    <t>Муниципальная программа " Развитие малого и среднего предпринимательства в Пограничном муниципальном районе на 2017-2021 годы"</t>
  </si>
  <si>
    <t>0100000000</t>
  </si>
  <si>
    <t>Организация и проведение мероприятий, направленные на поддержку малого и среднего предпринимательства</t>
  </si>
  <si>
    <t>0100240020</t>
  </si>
  <si>
    <t>ЖИЛИЩНО-КОММУНАЛЬНОЕ ХОЗЯЙСТВО</t>
  </si>
  <si>
    <t>Жилищное хозяйство</t>
  </si>
  <si>
    <t>Мероприятия муниципальной программы "Управление собственностью Пограничного муниципального района"</t>
  </si>
  <si>
    <t>2790000000</t>
  </si>
  <si>
    <t xml:space="preserve">Перечисление взносов на капитальный ремонт многоквартирных домов </t>
  </si>
  <si>
    <t>2790040150</t>
  </si>
  <si>
    <t>Коммунальное хозяйство</t>
  </si>
  <si>
    <t>Муниципальная программа " Обеспечение доступным жильем и качественными услугами ЖКХ населения Пограничного муниципального района на 2015-2017 годы"</t>
  </si>
  <si>
    <t>2100000000</t>
  </si>
  <si>
    <t>Подпрограмма "Создание условий для обеспечения качественными услугами ЖКХ население Пограничного муниципального района"</t>
  </si>
  <si>
    <t>2110000000</t>
  </si>
  <si>
    <t>Обеспечение населения в поселениях услугами водоснабжения</t>
  </si>
  <si>
    <t>2110120220</t>
  </si>
  <si>
    <t>Уборка несанкционированных мест захламления отходами</t>
  </si>
  <si>
    <t>2110120230</t>
  </si>
  <si>
    <t>Субсидии бюджету Пограничного городского поселения на проектирование, строительство объектов системы водоснабжения</t>
  </si>
  <si>
    <t>2110240160</t>
  </si>
  <si>
    <t>Субсидии</t>
  </si>
  <si>
    <t>520</t>
  </si>
  <si>
    <t>Подпрограмма " Энергосбережение и повышение энергетической эффективности на территории Пограничного муниципального района "</t>
  </si>
  <si>
    <t>2120000000</t>
  </si>
  <si>
    <t>Организационные, технические и технологические мероприятия по энергосбережению и повышению энергетической эффективности организаций, финансируемых из районного бюджета</t>
  </si>
  <si>
    <t>2120120130</t>
  </si>
  <si>
    <t>Благоустройство</t>
  </si>
  <si>
    <t>2190000000</t>
  </si>
  <si>
    <t>Субвенции на организацию и содержание мест захоронения в поселениях</t>
  </si>
  <si>
    <t>2190020200</t>
  </si>
  <si>
    <t>Другие вопросы в области жилищно-коммунального хозяйства</t>
  </si>
  <si>
    <t>9999993120</t>
  </si>
  <si>
    <t>ОБРАЗОВАНИЕ</t>
  </si>
  <si>
    <t>07</t>
  </si>
  <si>
    <t>Дошкольное образование</t>
  </si>
  <si>
    <t>Муниципальная программа "Развитие образования Пограничного муниципального района на 2016-2020 годы "</t>
  </si>
  <si>
    <t>2600000000</t>
  </si>
  <si>
    <t>Подпрограмма "Развитие системы дошкольного образования"</t>
  </si>
  <si>
    <t>2610000000</t>
  </si>
  <si>
    <t>Расходы на обеспечение деятельности(оказание услуг, выполнение работ) дошкольных образовательных учреждений</t>
  </si>
  <si>
    <t>2610170040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</si>
  <si>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</si>
  <si>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</si>
  <si>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610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</si>
  <si>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</si>
  <si>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2610193070</t>
  </si>
  <si>
    <t>Питание и содержание детей в дошкольных образовательных учреждениях</t>
  </si>
  <si>
    <t>2610270210</t>
  </si>
  <si>
    <t>Мероприятия, направленные на модернизацию дошкольного образования</t>
  </si>
  <si>
    <t>2610370120</t>
  </si>
  <si>
    <t>Мероприятия, по обеспечению безопасности муниципальных учреждений</t>
  </si>
  <si>
    <t>2610420100</t>
  </si>
  <si>
    <t>Общее образование</t>
  </si>
  <si>
    <t>Подпрограмма "Развитие системы общего образования"</t>
  </si>
  <si>
    <t>2620000000</t>
  </si>
  <si>
    <t>Обеспечение деятельности (оказание услуг, выполнение работ) общеобразовательных учреждений</t>
  </si>
  <si>
    <t>2620170050</t>
  </si>
  <si>
    <t>2620193060</t>
  </si>
  <si>
    <t>Питание и содержание детей в образовательных учреждениях</t>
  </si>
  <si>
    <t>2620270210</t>
  </si>
  <si>
    <t>Субвенции на обеспечение бесплатным питанием детей, обучающихся в младших классах (1-4 включительно) в муниципальных общеобразовательных учреждениях</t>
  </si>
  <si>
    <t>2620293050</t>
  </si>
  <si>
    <t>Мероприятия, направленные на модернизацию общего образования</t>
  </si>
  <si>
    <t>2620370170</t>
  </si>
  <si>
    <t>2620420100</t>
  </si>
  <si>
    <t>Дополнительное образование детей</t>
  </si>
  <si>
    <t>Муниципальная программа "Развитие культуры, библиотечного обслуживания и молодежной политики в Пограничном муниципальном районе на 2017-2019 годы"</t>
  </si>
  <si>
    <t>2500000000</t>
  </si>
  <si>
    <t>Подпрограмма "Развитие системы дополнительного образования в сфере культуры и искусства"</t>
  </si>
  <si>
    <t>2520000000</t>
  </si>
  <si>
    <t>Расходы на обеспечение деятельности (оказание услуг, выполнение работ) учреждений дополнительного образования детей</t>
  </si>
  <si>
    <t>2520170060</t>
  </si>
  <si>
    <t>Организация проведения культурных мероприятий</t>
  </si>
  <si>
    <t>2520220060</t>
  </si>
  <si>
    <t>2520270140</t>
  </si>
  <si>
    <t>Подпрограмма "Развитие системы дополнительного образования, отдыха, оздоровления и занятости детей и подростков"</t>
  </si>
  <si>
    <t>2630000000</t>
  </si>
  <si>
    <t>Обеспечение деятельности (оказание услуг, выполнение работ) учреждений дополнительного образования детей</t>
  </si>
  <si>
    <t>2630170060</t>
  </si>
  <si>
    <t>Развитие материально-технической базы массовой физической культуры и спорта</t>
  </si>
  <si>
    <t>Профессиональная подготовка, переподготовка и повышение квалификации</t>
  </si>
  <si>
    <t>1400000000</t>
  </si>
  <si>
    <t>Организация и повышение квалификации и переподготовки муниципальных служащих администрации Пограничного муниципального района</t>
  </si>
  <si>
    <t>1400140040</t>
  </si>
  <si>
    <t>Подпрограмма "Молодежная политика"</t>
  </si>
  <si>
    <t>2540000000</t>
  </si>
  <si>
    <t>Проведение мероприятий для детей и молодежи</t>
  </si>
  <si>
    <t>2540120070</t>
  </si>
  <si>
    <t>Организация отдыха и занятости детей и подростков Пограничного муниципального района</t>
  </si>
  <si>
    <t>2630270110</t>
  </si>
  <si>
    <t>2630293080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</si>
  <si>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</si>
  <si>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</si>
  <si>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</si>
  <si>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</si>
  <si>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</si>
  <si>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2550000000</t>
  </si>
  <si>
    <t>2550170180</t>
  </si>
  <si>
    <t>Подпрограмма "Одаренные дети Пограничного муниципального района"</t>
  </si>
  <si>
    <t>2640000000</t>
  </si>
  <si>
    <t>Проведение мероприятий, направленных на выявление и развитие одаренных детей</t>
  </si>
  <si>
    <t>2640170140</t>
  </si>
  <si>
    <t>Мероприятия муниципальной программы "Развитие образования Пограничного муниципального района"</t>
  </si>
  <si>
    <t>2690000000</t>
  </si>
  <si>
    <t>2690010030</t>
  </si>
  <si>
    <t>Обеспечение деятельности подведомственных учреждений  сферы образования</t>
  </si>
  <si>
    <t>2690070010</t>
  </si>
  <si>
    <t>КУЛЬТУРА, КИНЕМАТОГРАФИЯ</t>
  </si>
  <si>
    <t>Культура</t>
  </si>
  <si>
    <t>Подпрограмма "Развитие культуры в Пограничном муниципальном районе"</t>
  </si>
  <si>
    <t>2510000000</t>
  </si>
  <si>
    <t>Субвенции на сохранение, использование и популяризацию объектов культурного наследия, расположенных на территориях поселений</t>
  </si>
  <si>
    <t>2510120190</t>
  </si>
  <si>
    <t>Расходы на обеспечение деятельности (оказанние услуг, выполнение работ) учредений культуры</t>
  </si>
  <si>
    <t>2510170080</t>
  </si>
  <si>
    <t>2510220060</t>
  </si>
  <si>
    <t>2510320060</t>
  </si>
  <si>
    <t>Подпрограмма "Организация библиотечного обслуживания населения"</t>
  </si>
  <si>
    <t>2530000000</t>
  </si>
  <si>
    <t>Субвенции на организацию библиотечного обслуживания населения поселений</t>
  </si>
  <si>
    <t>2530120180</t>
  </si>
  <si>
    <t>Расходы на обеспечение деятельности (оказанние услуг, выполнение работ) библиотек</t>
  </si>
  <si>
    <t>2530170070</t>
  </si>
  <si>
    <t>Мероприятия по созданию единого библиотечного информационного поля</t>
  </si>
  <si>
    <t>2530220210</t>
  </si>
  <si>
    <t>Мероприятия по обеспечению безопасности в муниципальных учреждениях</t>
  </si>
  <si>
    <t>2530520060</t>
  </si>
  <si>
    <t>Другие вопросы в области культуры, кинематографии</t>
  </si>
  <si>
    <t>Подпрограмма "Координация работы и организационное сопровождение в сфере культуры"</t>
  </si>
  <si>
    <t>2560000000</t>
  </si>
  <si>
    <t>2560110030</t>
  </si>
  <si>
    <t>Расходы на обеспечение деятельности (оказание услуг, выполнение работ) муниципальных учреждений</t>
  </si>
  <si>
    <t>2560170010</t>
  </si>
  <si>
    <t>СОЦИАЛЬНАЯ ПОЛИТИКА</t>
  </si>
  <si>
    <t>10</t>
  </si>
  <si>
    <t>Пенсионное обеспечение</t>
  </si>
  <si>
    <t>Доплаты к пенсиям муниципальным служащим</t>
  </si>
  <si>
    <t>9999910040</t>
  </si>
  <si>
    <t>Публичные нормативные социальные выплаты гражданам</t>
  </si>
  <si>
    <t>310</t>
  </si>
  <si>
    <t>Охрана семьи и детства</t>
  </si>
  <si>
    <t>Субвенции на компенсацию части платы, взимаемой с родителей (законых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</si>
  <si>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2690093090</t>
  </si>
  <si>
    <t>Другие вопросы в области социальной политики</t>
  </si>
  <si>
    <t xml:space="preserve">Подпрограмма "Доступная среда" </t>
  </si>
  <si>
    <t>ФИЗИЧЕСКАЯ КУЛЬТУРА И СПОРТ</t>
  </si>
  <si>
    <t>Муниципальная программа "Развитие физической культуры и спорта на 2017-2019 годы "</t>
  </si>
  <si>
    <t>0900000000</t>
  </si>
  <si>
    <t>Организация, проведение и участие в спортивных мероприятиях</t>
  </si>
  <si>
    <t>0900120080</t>
  </si>
  <si>
    <t>0900120140</t>
  </si>
  <si>
    <t>СРЕДСТВА МАССОВОЙ ИНФОРМАЦИИ</t>
  </si>
  <si>
    <t>Периодическая печать и издательства</t>
  </si>
  <si>
    <t>Мероприятия муниципальной программы " Информационное общество Пограничного муниципального района"</t>
  </si>
  <si>
    <t>2490000000</t>
  </si>
  <si>
    <t>Информационное освещение деятельности органов местного самоуправления в средствах массовой информации</t>
  </si>
  <si>
    <t>2490020110</t>
  </si>
  <si>
    <t xml:space="preserve">МЕЖБЮДЖЕТНЫЕ ТРАНСФЕРТЫ ОБЩЕГО ХАРАКТЕРА БЮДЖЕТАМ СУБЪЕКТОВ РОССИЙСКОЙ ФЕДЕРАЦИИ И МУНИЦИПАЛЬНЫХ ОБРАЗОВАНИЙ </t>
  </si>
  <si>
    <t>14</t>
  </si>
  <si>
    <t>Дотации на выравнивание бюджетной обеспеченности муниципальных образований</t>
  </si>
  <si>
    <t>9999920030</t>
  </si>
  <si>
    <t>Дотации</t>
  </si>
  <si>
    <t>510</t>
  </si>
  <si>
    <t>Иные дотации</t>
  </si>
  <si>
    <t>Поддержка мер по обеспечению сбалансированности бюджетов</t>
  </si>
  <si>
    <t>9999920040</t>
  </si>
  <si>
    <t>Всего расходов:</t>
  </si>
  <si>
    <t>2410192070</t>
  </si>
  <si>
    <t>Мероприятия по профилактике  экстремизма, терроризма и правонарушений</t>
  </si>
  <si>
    <t>Расходы на содержание и  обеспечение деятельности (оказание услуг, выполнение работ) муниципальных учреждений</t>
  </si>
  <si>
    <t>Мероприятия муниципальной программы " Обеспечение доступным жильем и качественными услугами ЖКХ населения Пограничного муниципального района "</t>
  </si>
  <si>
    <t>Муниципальная программа  "Развитие муниципальной службы Пограничного муниципального района на 2017-2019 годы "</t>
  </si>
  <si>
    <t>512</t>
  </si>
  <si>
    <t xml:space="preserve">Молодежная политика </t>
  </si>
  <si>
    <t>Физическая культура</t>
  </si>
  <si>
    <t>Проведение мероприятий по выявлению и развитию одаренных детей с одаренными детьми</t>
  </si>
  <si>
    <t xml:space="preserve">Расходы на выплаты персоналу казенных учреждений </t>
  </si>
  <si>
    <t>Проведение мероприятий по выявлению и развитию одаренных детей</t>
  </si>
  <si>
    <t>2490070150</t>
  </si>
  <si>
    <t>Мероприятия по проведению ремонтных работ (в т.ч. проектно-изыскательские работы) муниципальных учреждений</t>
  </si>
  <si>
    <t>Отдельные мероприятия муниципальной программы "Управление собственностью Пограничного муниципального района"</t>
  </si>
  <si>
    <t>2790020150</t>
  </si>
  <si>
    <t>Мероприятия по землеустройству и землепользованию</t>
  </si>
  <si>
    <t>2720170150</t>
  </si>
  <si>
    <t>2530220090</t>
  </si>
  <si>
    <t>Пополнение книжного фонда</t>
  </si>
  <si>
    <t>2530370150</t>
  </si>
  <si>
    <t>2510470150</t>
  </si>
  <si>
    <t>2510170190</t>
  </si>
  <si>
    <t>Сохранение объектов культурного наследия</t>
  </si>
  <si>
    <t>2520370150</t>
  </si>
  <si>
    <t>2610170030</t>
  </si>
  <si>
    <t>Приобретение муниципальными учреждениями особо ценного движимого имущества</t>
  </si>
  <si>
    <t>2620170030</t>
  </si>
  <si>
    <t>2630370150</t>
  </si>
  <si>
    <t>2630170030</t>
  </si>
  <si>
    <t>2630170140</t>
  </si>
  <si>
    <t>2690020220</t>
  </si>
  <si>
    <t>2690040040</t>
  </si>
  <si>
    <t>Организация и повышение квалификации и переподготовки муниципальных служащих и работников муниципальных учреждений</t>
  </si>
  <si>
    <t>Научно-методические организационно-педагогические мероприятия</t>
  </si>
  <si>
    <t>2630420070</t>
  </si>
  <si>
    <t>Мероприятия, направленные на военно-патриотическое воспитание детей и молодежи</t>
  </si>
  <si>
    <t>2800000000</t>
  </si>
  <si>
    <t>2890000000</t>
  </si>
  <si>
    <t>2890020160</t>
  </si>
  <si>
    <t>Муниципальная программа "Создание условий для организации транспортного обслуживания населения между поселениями в границах муниципального района"</t>
  </si>
  <si>
    <t>Мероприятия муниципальной программы "Создание условий для организации транспортного обслуживания населения между поселениями в границах муниципального района"</t>
  </si>
  <si>
    <t>Субсидии на реализацию мероприятий муниципальных программ по формированию доступной среды для инвалидов и других маломобильных групп населения</t>
  </si>
  <si>
    <t>0100192370</t>
  </si>
  <si>
    <t>01001S2370</t>
  </si>
  <si>
    <t>21101S2320</t>
  </si>
  <si>
    <t>2110192320</t>
  </si>
  <si>
    <t>Субсидии на проектирование и (или) строительство, реконструкцию, модернизацию и капитальный ремонт объектов водопроводно-канализационного хозяйства из средств краевого бюджета</t>
  </si>
  <si>
    <t>Субсидии на мероприятия по энергосбережению и повышению энергетической эффективности систем коммунальной инфраструктуры из средств краевого бюджета</t>
  </si>
  <si>
    <t>2120192270</t>
  </si>
  <si>
    <t>Мероприятия по энергосбережению и повышению энергетической эффективности систем коммунальной инфраструктуры из средств районного бюджета</t>
  </si>
  <si>
    <t>21201S2270</t>
  </si>
  <si>
    <t>Мероприятия  по формированию доступной среды для инвалидов и других маломобильных групп населения</t>
  </si>
  <si>
    <t>25501L0270</t>
  </si>
  <si>
    <t>25501R0270</t>
  </si>
  <si>
    <t>Мероприятия по проектированию и (или) строительству, реконструкции, модернизации и капитальному ремонту объектов водопроводно-канализационного хозяйства за счет средств районного бюджета</t>
  </si>
  <si>
    <t>9999940190</t>
  </si>
  <si>
    <t>Субсидии на капитальный ремонт зданий муниципальных общеобразовательных учреждений из средств краевого бюджета</t>
  </si>
  <si>
    <t>2620392340</t>
  </si>
  <si>
    <t>Субсидии на капитальный ремонт зданий муниципальных общеобразовательных учреждений из средств районного бюджета</t>
  </si>
  <si>
    <t>26203S2340</t>
  </si>
  <si>
    <t>Мероприятия по поддержке развития малого и среднего предпринимательства из средств районного бюджета</t>
  </si>
  <si>
    <t>Субсидии на поддержку муниципальных программ развития малого и среднего предпринимательства из средств краевого бюджета</t>
  </si>
  <si>
    <t>Субсидия на возмещение затрат, связанных с выполнением работ по оказанию бытовых услуг населению Пограничного муниципального района</t>
  </si>
  <si>
    <t>9999900050</t>
  </si>
  <si>
    <t>880</t>
  </si>
  <si>
    <t>Обеспечение проведения выборов и референдумов</t>
  </si>
  <si>
    <t>Организация проведения выборов</t>
  </si>
  <si>
    <t>Специальные расходы</t>
  </si>
  <si>
    <t>9999951200</t>
  </si>
  <si>
    <t>Судебная система</t>
  </si>
  <si>
    <t>Субвенции для финансового обеспечения государственных полномочий по составлению (изменению) списков кандидатов в присяжные заседатели федеральных судов общей юрисдикции</t>
  </si>
  <si>
    <t>Расходы, связанные с исполнением решений, принятых судебными органами</t>
  </si>
  <si>
    <t>9990000020</t>
  </si>
  <si>
    <t>830</t>
  </si>
  <si>
    <t>Исполнение судебных актов</t>
  </si>
  <si>
    <t>2720120100</t>
  </si>
  <si>
    <t>Иные межбюджетные трансферты</t>
  </si>
  <si>
    <t>540</t>
  </si>
  <si>
    <t>Дотации на  выравнивание бюджетной обеспеченности поселений из средств районного бюджета</t>
  </si>
  <si>
    <t>Дотации на  выравнивание бюджетной обеспеченности поселений из средств краевого бюджета</t>
  </si>
  <si>
    <t>9999993110</t>
  </si>
  <si>
    <t>Антикризисные мероприятия</t>
  </si>
  <si>
    <t>2560270250</t>
  </si>
  <si>
    <t>2630520100</t>
  </si>
  <si>
    <t>от ______________  № _____</t>
  </si>
  <si>
    <t>Показатели расходов районого бюджета за 2017 год</t>
  </si>
  <si>
    <t>Уточненый бюджет 2017 года (рублей)</t>
  </si>
  <si>
    <t>Кассовое исполнение за 2017 год (рублей)</t>
  </si>
  <si>
    <t>Процент исполнения к уточненному бюджету</t>
  </si>
  <si>
    <t>121</t>
  </si>
  <si>
    <t>129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</si>
  <si>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</si>
  <si>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</si>
  <si>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122</t>
  </si>
  <si>
    <t>Иные выплаты персоналу государственных (муниципальных) органов, за исключением фонда оплаты труда</t>
  </si>
  <si>
    <t>Прочая закупка товаров, работ и услуг для государственных (муниципальных) нужд</t>
  </si>
  <si>
    <t>244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</si>
  <si>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</si>
  <si>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</si>
  <si>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852</t>
  </si>
  <si>
    <t>Уплата прочих налогов, сборов и иных платежей</t>
  </si>
  <si>
    <t>Исполнение судебных аков Российской Федерации и мировых соглашений по возмещению причиненного вреда</t>
  </si>
  <si>
    <t>831</t>
  </si>
  <si>
    <t>851</t>
  </si>
  <si>
    <t>853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</si>
  <si>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</si>
  <si>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</si>
  <si>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</si>
  <si>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</si>
  <si>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111</t>
  </si>
  <si>
    <t>119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</si>
  <si>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</si>
  <si>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</si>
  <si>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Прочая закупка товаров, работ и услуг</t>
  </si>
  <si>
    <t>814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</si>
  <si>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</si>
  <si>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243</t>
  </si>
  <si>
    <t>Закупка товаров, работ, услуг в целях капитального ремонта государственного (муниципального) имущества</t>
  </si>
  <si>
    <t>522</t>
  </si>
  <si>
    <t>Субсидии на софинансирование капитальных вложений в объекты государственной (муниципальной) собственности</t>
  </si>
  <si>
    <t>Исполнение судебных актов Российской Федерации и мировых соглашений по возмещению причиненного вреда</t>
  </si>
  <si>
    <t>312</t>
  </si>
  <si>
    <t>Иные пенсии, социальные доплаты к пенсиям</t>
  </si>
  <si>
    <t>611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</si>
  <si>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</si>
  <si>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612</t>
  </si>
  <si>
    <t>Субсидии бюджетным учреждениям на иные цели</t>
  </si>
  <si>
    <t>511</t>
  </si>
  <si>
    <t>Дотации на выравнивание бюджетной обеспеченности</t>
  </si>
  <si>
    <t>321</t>
  </si>
  <si>
    <t>Пособия, компенсации и иные социальные выплаты гражданам, кроме публичных нормативных обязательств</t>
  </si>
  <si>
    <t>313</t>
  </si>
  <si>
    <t>Пособия, компенсации, меры социальной поддержки по публичным нормативным обязательствам</t>
  </si>
  <si>
    <t>112</t>
  </si>
  <si>
    <t>Иные выплаты персоналу учреждений, за исключением фонда оплаты труда</t>
  </si>
  <si>
    <t>Субсидии автономным учреждениям на иные цели</t>
  </si>
  <si>
    <t>622</t>
  </si>
  <si>
    <t>к муниципальному правовому акту</t>
  </si>
  <si>
    <t xml:space="preserve">    Приложение № 6</t>
  </si>
  <si>
    <t>по разделам, подразделам, целевым статьям и видам расходов классификации расходов бюджета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</si>
</sst>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_(* #,##0.00_);_(* \(#,##0.00\);_(* \-??_);_(@_)"/>
    <numFmt numFmtId="166" formatCode="#,##0.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3" fillId="0" borderId="0" xfId="2" applyFont="1" applyFill="1" applyAlignment="1">
      <alignment vertical="top"/>
    </xf>
    <xf numFmtId="0" fontId="3" fillId="0" borderId="0" xfId="2" applyFont="1" applyFill="1" applyAlignment="1"/>
    <xf numFmtId="0" fontId="3" fillId="0" borderId="0" xfId="2" applyFont="1" applyFill="1" applyBorder="1" applyAlignment="1">
      <alignment horizontal="left"/>
    </xf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vertical="top"/>
    </xf>
    <xf numFmtId="0" fontId="3" fillId="0" borderId="0" xfId="2" applyFont="1" applyFill="1" applyBorder="1" applyAlignment="1"/>
    <xf numFmtId="0" fontId="3" fillId="0" borderId="0" xfId="2" applyFont="1" applyFill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top" wrapText="1"/>
    </xf>
    <xf numFmtId="164" fontId="3" fillId="0" borderId="0" xfId="1" applyNumberFormat="1" applyFont="1" applyFill="1" applyBorder="1" applyAlignment="1" applyProtection="1">
      <alignment horizontal="right"/>
    </xf>
    <xf numFmtId="16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0" borderId="1" xfId="0" applyFont="1" applyFill="1" applyBorder="1" applyAlignment="1">
      <alignment vertical="top" wrapText="1"/>
    </xf>
    <xf numFmtId="49" fontId="3" fillId="0" borderId="1" xfId="2" applyNumberFormat="1" applyFont="1" applyFill="1" applyBorder="1" applyAlignment="1">
      <alignment horizontal="center" vertical="center" wrapText="1" shrinkToFit="1"/>
    </xf>
    <xf numFmtId="4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top" wrapText="1" shrinkToFit="1"/>
    </xf>
    <xf numFmtId="4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0" xfId="2" applyFont="1" applyFill="1" applyAlignment="1">
      <alignment horizontal="left"/>
    </xf>
    <xf numFmtId="0" fontId="3" fillId="0" borderId="1" xfId="2" applyFont="1" applyFill="1" applyBorder="1" applyAlignment="1">
      <alignment horizontal="center" wrapText="1"/>
    </xf>
    <xf numFmtId="0" fontId="3" fillId="0" borderId="0" xfId="2" applyFont="1" applyFill="1" applyBorder="1" applyAlignment="1">
      <alignment horizontal="center" wrapText="1"/>
    </xf>
    <xf numFmtId="0" fontId="2" fillId="0" borderId="0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/>
    <xf numFmtId="0" fontId="6" fillId="0" borderId="2" xfId="0" applyFont="1" applyFill="1" applyBorder="1" applyAlignment="1">
      <alignment horizontal="left" vertical="top" wrapText="1"/>
    </xf>
    <xf numFmtId="0" fontId="7" fillId="0" borderId="0" xfId="0" applyFont="1" applyFill="1" applyAlignment="1"/>
    <xf numFmtId="0" fontId="2" fillId="0" borderId="0" xfId="2" applyFont="1" applyFill="1" applyBorder="1" applyAlignment="1"/>
    <xf numFmtId="0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vertical="center" wrapText="1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 applyProtection="1">
      <alignment horizontal="center" vertical="center" wrapText="1"/>
    </xf>
    <xf numFmtId="164" fontId="3" fillId="0" borderId="3" xfId="1" applyNumberFormat="1" applyFont="1" applyFill="1" applyBorder="1" applyAlignment="1" applyProtection="1">
      <alignment horizontal="center" vertical="center" wrapText="1"/>
    </xf>
    <xf numFmtId="43" fontId="3" fillId="0" borderId="0" xfId="2" applyNumberFormat="1" applyFont="1" applyFill="1" applyAlignment="1">
      <alignment horizontal="center"/>
    </xf>
    <xf numFmtId="0" fontId="3" fillId="0" borderId="1" xfId="2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иложение 6, 7 раздел подраздел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79"/>
  <sheetViews>
    <sheetView tabSelected="1" view="pageBreakPreview" topLeftCell="A614" zoomScale="60" zoomScaleNormal="100" workbookViewId="0">
      <selection activeCell="A636" sqref="A636:H636"/>
    </sheetView>
  </sheetViews>
  <sheetFormatPr defaultRowHeight="15" outlineLevelRow="5"/>
  <cols>
    <col min="1" max="1" width="39.85546875" style="1" customWidth="1"/>
    <col min="2" max="2" width="7" style="4" customWidth="1"/>
    <col min="3" max="3" width="6.28515625" style="4" customWidth="1"/>
    <col min="4" max="4" width="14.140625" style="4" customWidth="1"/>
    <col min="5" max="5" width="7.140625" style="4" customWidth="1"/>
    <col min="6" max="6" width="17.5703125" style="4" customWidth="1"/>
    <col min="7" max="7" width="17.28515625" style="4" customWidth="1"/>
    <col min="8" max="8" width="13" style="4" customWidth="1"/>
    <col min="9" max="247" width="9.140625" style="2"/>
    <col min="248" max="248" width="44.5703125" style="2" customWidth="1"/>
    <col min="249" max="249" width="6.28515625" style="2" customWidth="1"/>
    <col min="250" max="251" width="8.85546875" style="2" customWidth="1"/>
    <col min="252" max="252" width="13.7109375" style="2" customWidth="1"/>
    <col min="253" max="253" width="7.5703125" style="2" customWidth="1"/>
    <col min="254" max="254" width="16.28515625" style="2" customWidth="1"/>
    <col min="255" max="255" width="15" style="2" customWidth="1"/>
    <col min="256" max="256" width="12.7109375" style="2" customWidth="1"/>
    <col min="257" max="503" width="9.140625" style="2"/>
    <col min="504" max="504" width="44.5703125" style="2" customWidth="1"/>
    <col min="505" max="505" width="6.28515625" style="2" customWidth="1"/>
    <col min="506" max="507" width="8.85546875" style="2" customWidth="1"/>
    <col min="508" max="508" width="13.7109375" style="2" customWidth="1"/>
    <col min="509" max="509" width="7.5703125" style="2" customWidth="1"/>
    <col min="510" max="510" width="16.28515625" style="2" customWidth="1"/>
    <col min="511" max="511" width="15" style="2" customWidth="1"/>
    <col min="512" max="512" width="12.7109375" style="2" customWidth="1"/>
    <col min="513" max="759" width="9.140625" style="2"/>
    <col min="760" max="760" width="44.5703125" style="2" customWidth="1"/>
    <col min="761" max="761" width="6.28515625" style="2" customWidth="1"/>
    <col min="762" max="763" width="8.85546875" style="2" customWidth="1"/>
    <col min="764" max="764" width="13.7109375" style="2" customWidth="1"/>
    <col min="765" max="765" width="7.5703125" style="2" customWidth="1"/>
    <col min="766" max="766" width="16.28515625" style="2" customWidth="1"/>
    <col min="767" max="767" width="15" style="2" customWidth="1"/>
    <col min="768" max="768" width="12.7109375" style="2" customWidth="1"/>
    <col min="769" max="1015" width="9.140625" style="2"/>
    <col min="1016" max="1016" width="44.5703125" style="2" customWidth="1"/>
    <col min="1017" max="1017" width="6.28515625" style="2" customWidth="1"/>
    <col min="1018" max="1019" width="8.85546875" style="2" customWidth="1"/>
    <col min="1020" max="1020" width="13.7109375" style="2" customWidth="1"/>
    <col min="1021" max="1021" width="7.5703125" style="2" customWidth="1"/>
    <col min="1022" max="1022" width="16.28515625" style="2" customWidth="1"/>
    <col min="1023" max="1023" width="15" style="2" customWidth="1"/>
    <col min="1024" max="1024" width="12.7109375" style="2" customWidth="1"/>
    <col min="1025" max="1271" width="9.140625" style="2"/>
    <col min="1272" max="1272" width="44.5703125" style="2" customWidth="1"/>
    <col min="1273" max="1273" width="6.28515625" style="2" customWidth="1"/>
    <col min="1274" max="1275" width="8.85546875" style="2" customWidth="1"/>
    <col min="1276" max="1276" width="13.7109375" style="2" customWidth="1"/>
    <col min="1277" max="1277" width="7.5703125" style="2" customWidth="1"/>
    <col min="1278" max="1278" width="16.28515625" style="2" customWidth="1"/>
    <col min="1279" max="1279" width="15" style="2" customWidth="1"/>
    <col min="1280" max="1280" width="12.7109375" style="2" customWidth="1"/>
    <col min="1281" max="1527" width="9.140625" style="2"/>
    <col min="1528" max="1528" width="44.5703125" style="2" customWidth="1"/>
    <col min="1529" max="1529" width="6.28515625" style="2" customWidth="1"/>
    <col min="1530" max="1531" width="8.85546875" style="2" customWidth="1"/>
    <col min="1532" max="1532" width="13.7109375" style="2" customWidth="1"/>
    <col min="1533" max="1533" width="7.5703125" style="2" customWidth="1"/>
    <col min="1534" max="1534" width="16.28515625" style="2" customWidth="1"/>
    <col min="1535" max="1535" width="15" style="2" customWidth="1"/>
    <col min="1536" max="1536" width="12.7109375" style="2" customWidth="1"/>
    <col min="1537" max="1783" width="9.140625" style="2"/>
    <col min="1784" max="1784" width="44.5703125" style="2" customWidth="1"/>
    <col min="1785" max="1785" width="6.28515625" style="2" customWidth="1"/>
    <col min="1786" max="1787" width="8.85546875" style="2" customWidth="1"/>
    <col min="1788" max="1788" width="13.7109375" style="2" customWidth="1"/>
    <col min="1789" max="1789" width="7.5703125" style="2" customWidth="1"/>
    <col min="1790" max="1790" width="16.28515625" style="2" customWidth="1"/>
    <col min="1791" max="1791" width="15" style="2" customWidth="1"/>
    <col min="1792" max="1792" width="12.7109375" style="2" customWidth="1"/>
    <col min="1793" max="2039" width="9.140625" style="2"/>
    <col min="2040" max="2040" width="44.5703125" style="2" customWidth="1"/>
    <col min="2041" max="2041" width="6.28515625" style="2" customWidth="1"/>
    <col min="2042" max="2043" width="8.85546875" style="2" customWidth="1"/>
    <col min="2044" max="2044" width="13.7109375" style="2" customWidth="1"/>
    <col min="2045" max="2045" width="7.5703125" style="2" customWidth="1"/>
    <col min="2046" max="2046" width="16.28515625" style="2" customWidth="1"/>
    <col min="2047" max="2047" width="15" style="2" customWidth="1"/>
    <col min="2048" max="2048" width="12.7109375" style="2" customWidth="1"/>
    <col min="2049" max="2295" width="9.140625" style="2"/>
    <col min="2296" max="2296" width="44.5703125" style="2" customWidth="1"/>
    <col min="2297" max="2297" width="6.28515625" style="2" customWidth="1"/>
    <col min="2298" max="2299" width="8.85546875" style="2" customWidth="1"/>
    <col min="2300" max="2300" width="13.7109375" style="2" customWidth="1"/>
    <col min="2301" max="2301" width="7.5703125" style="2" customWidth="1"/>
    <col min="2302" max="2302" width="16.28515625" style="2" customWidth="1"/>
    <col min="2303" max="2303" width="15" style="2" customWidth="1"/>
    <col min="2304" max="2304" width="12.7109375" style="2" customWidth="1"/>
    <col min="2305" max="2551" width="9.140625" style="2"/>
    <col min="2552" max="2552" width="44.5703125" style="2" customWidth="1"/>
    <col min="2553" max="2553" width="6.28515625" style="2" customWidth="1"/>
    <col min="2554" max="2555" width="8.85546875" style="2" customWidth="1"/>
    <col min="2556" max="2556" width="13.7109375" style="2" customWidth="1"/>
    <col min="2557" max="2557" width="7.5703125" style="2" customWidth="1"/>
    <col min="2558" max="2558" width="16.28515625" style="2" customWidth="1"/>
    <col min="2559" max="2559" width="15" style="2" customWidth="1"/>
    <col min="2560" max="2560" width="12.7109375" style="2" customWidth="1"/>
    <col min="2561" max="2807" width="9.140625" style="2"/>
    <col min="2808" max="2808" width="44.5703125" style="2" customWidth="1"/>
    <col min="2809" max="2809" width="6.28515625" style="2" customWidth="1"/>
    <col min="2810" max="2811" width="8.85546875" style="2" customWidth="1"/>
    <col min="2812" max="2812" width="13.7109375" style="2" customWidth="1"/>
    <col min="2813" max="2813" width="7.5703125" style="2" customWidth="1"/>
    <col min="2814" max="2814" width="16.28515625" style="2" customWidth="1"/>
    <col min="2815" max="2815" width="15" style="2" customWidth="1"/>
    <col min="2816" max="2816" width="12.7109375" style="2" customWidth="1"/>
    <col min="2817" max="3063" width="9.140625" style="2"/>
    <col min="3064" max="3064" width="44.5703125" style="2" customWidth="1"/>
    <col min="3065" max="3065" width="6.28515625" style="2" customWidth="1"/>
    <col min="3066" max="3067" width="8.85546875" style="2" customWidth="1"/>
    <col min="3068" max="3068" width="13.7109375" style="2" customWidth="1"/>
    <col min="3069" max="3069" width="7.5703125" style="2" customWidth="1"/>
    <col min="3070" max="3070" width="16.28515625" style="2" customWidth="1"/>
    <col min="3071" max="3071" width="15" style="2" customWidth="1"/>
    <col min="3072" max="3072" width="12.7109375" style="2" customWidth="1"/>
    <col min="3073" max="3319" width="9.140625" style="2"/>
    <col min="3320" max="3320" width="44.5703125" style="2" customWidth="1"/>
    <col min="3321" max="3321" width="6.28515625" style="2" customWidth="1"/>
    <col min="3322" max="3323" width="8.85546875" style="2" customWidth="1"/>
    <col min="3324" max="3324" width="13.7109375" style="2" customWidth="1"/>
    <col min="3325" max="3325" width="7.5703125" style="2" customWidth="1"/>
    <col min="3326" max="3326" width="16.28515625" style="2" customWidth="1"/>
    <col min="3327" max="3327" width="15" style="2" customWidth="1"/>
    <col min="3328" max="3328" width="12.7109375" style="2" customWidth="1"/>
    <col min="3329" max="3575" width="9.140625" style="2"/>
    <col min="3576" max="3576" width="44.5703125" style="2" customWidth="1"/>
    <col min="3577" max="3577" width="6.28515625" style="2" customWidth="1"/>
    <col min="3578" max="3579" width="8.85546875" style="2" customWidth="1"/>
    <col min="3580" max="3580" width="13.7109375" style="2" customWidth="1"/>
    <col min="3581" max="3581" width="7.5703125" style="2" customWidth="1"/>
    <col min="3582" max="3582" width="16.28515625" style="2" customWidth="1"/>
    <col min="3583" max="3583" width="15" style="2" customWidth="1"/>
    <col min="3584" max="3584" width="12.7109375" style="2" customWidth="1"/>
    <col min="3585" max="3831" width="9.140625" style="2"/>
    <col min="3832" max="3832" width="44.5703125" style="2" customWidth="1"/>
    <col min="3833" max="3833" width="6.28515625" style="2" customWidth="1"/>
    <col min="3834" max="3835" width="8.85546875" style="2" customWidth="1"/>
    <col min="3836" max="3836" width="13.7109375" style="2" customWidth="1"/>
    <col min="3837" max="3837" width="7.5703125" style="2" customWidth="1"/>
    <col min="3838" max="3838" width="16.28515625" style="2" customWidth="1"/>
    <col min="3839" max="3839" width="15" style="2" customWidth="1"/>
    <col min="3840" max="3840" width="12.7109375" style="2" customWidth="1"/>
    <col min="3841" max="4087" width="9.140625" style="2"/>
    <col min="4088" max="4088" width="44.5703125" style="2" customWidth="1"/>
    <col min="4089" max="4089" width="6.28515625" style="2" customWidth="1"/>
    <col min="4090" max="4091" width="8.85546875" style="2" customWidth="1"/>
    <col min="4092" max="4092" width="13.7109375" style="2" customWidth="1"/>
    <col min="4093" max="4093" width="7.5703125" style="2" customWidth="1"/>
    <col min="4094" max="4094" width="16.28515625" style="2" customWidth="1"/>
    <col min="4095" max="4095" width="15" style="2" customWidth="1"/>
    <col min="4096" max="4096" width="12.7109375" style="2" customWidth="1"/>
    <col min="4097" max="4343" width="9.140625" style="2"/>
    <col min="4344" max="4344" width="44.5703125" style="2" customWidth="1"/>
    <col min="4345" max="4345" width="6.28515625" style="2" customWidth="1"/>
    <col min="4346" max="4347" width="8.85546875" style="2" customWidth="1"/>
    <col min="4348" max="4348" width="13.7109375" style="2" customWidth="1"/>
    <col min="4349" max="4349" width="7.5703125" style="2" customWidth="1"/>
    <col min="4350" max="4350" width="16.28515625" style="2" customWidth="1"/>
    <col min="4351" max="4351" width="15" style="2" customWidth="1"/>
    <col min="4352" max="4352" width="12.7109375" style="2" customWidth="1"/>
    <col min="4353" max="4599" width="9.140625" style="2"/>
    <col min="4600" max="4600" width="44.5703125" style="2" customWidth="1"/>
    <col min="4601" max="4601" width="6.28515625" style="2" customWidth="1"/>
    <col min="4602" max="4603" width="8.85546875" style="2" customWidth="1"/>
    <col min="4604" max="4604" width="13.7109375" style="2" customWidth="1"/>
    <col min="4605" max="4605" width="7.5703125" style="2" customWidth="1"/>
    <col min="4606" max="4606" width="16.28515625" style="2" customWidth="1"/>
    <col min="4607" max="4607" width="15" style="2" customWidth="1"/>
    <col min="4608" max="4608" width="12.7109375" style="2" customWidth="1"/>
    <col min="4609" max="4855" width="9.140625" style="2"/>
    <col min="4856" max="4856" width="44.5703125" style="2" customWidth="1"/>
    <col min="4857" max="4857" width="6.28515625" style="2" customWidth="1"/>
    <col min="4858" max="4859" width="8.85546875" style="2" customWidth="1"/>
    <col min="4860" max="4860" width="13.7109375" style="2" customWidth="1"/>
    <col min="4861" max="4861" width="7.5703125" style="2" customWidth="1"/>
    <col min="4862" max="4862" width="16.28515625" style="2" customWidth="1"/>
    <col min="4863" max="4863" width="15" style="2" customWidth="1"/>
    <col min="4864" max="4864" width="12.7109375" style="2" customWidth="1"/>
    <col min="4865" max="5111" width="9.140625" style="2"/>
    <col min="5112" max="5112" width="44.5703125" style="2" customWidth="1"/>
    <col min="5113" max="5113" width="6.28515625" style="2" customWidth="1"/>
    <col min="5114" max="5115" width="8.85546875" style="2" customWidth="1"/>
    <col min="5116" max="5116" width="13.7109375" style="2" customWidth="1"/>
    <col min="5117" max="5117" width="7.5703125" style="2" customWidth="1"/>
    <col min="5118" max="5118" width="16.28515625" style="2" customWidth="1"/>
    <col min="5119" max="5119" width="15" style="2" customWidth="1"/>
    <col min="5120" max="5120" width="12.7109375" style="2" customWidth="1"/>
    <col min="5121" max="5367" width="9.140625" style="2"/>
    <col min="5368" max="5368" width="44.5703125" style="2" customWidth="1"/>
    <col min="5369" max="5369" width="6.28515625" style="2" customWidth="1"/>
    <col min="5370" max="5371" width="8.85546875" style="2" customWidth="1"/>
    <col min="5372" max="5372" width="13.7109375" style="2" customWidth="1"/>
    <col min="5373" max="5373" width="7.5703125" style="2" customWidth="1"/>
    <col min="5374" max="5374" width="16.28515625" style="2" customWidth="1"/>
    <col min="5375" max="5375" width="15" style="2" customWidth="1"/>
    <col min="5376" max="5376" width="12.7109375" style="2" customWidth="1"/>
    <col min="5377" max="5623" width="9.140625" style="2"/>
    <col min="5624" max="5624" width="44.5703125" style="2" customWidth="1"/>
    <col min="5625" max="5625" width="6.28515625" style="2" customWidth="1"/>
    <col min="5626" max="5627" width="8.85546875" style="2" customWidth="1"/>
    <col min="5628" max="5628" width="13.7109375" style="2" customWidth="1"/>
    <col min="5629" max="5629" width="7.5703125" style="2" customWidth="1"/>
    <col min="5630" max="5630" width="16.28515625" style="2" customWidth="1"/>
    <col min="5631" max="5631" width="15" style="2" customWidth="1"/>
    <col min="5632" max="5632" width="12.7109375" style="2" customWidth="1"/>
    <col min="5633" max="5879" width="9.140625" style="2"/>
    <col min="5880" max="5880" width="44.5703125" style="2" customWidth="1"/>
    <col min="5881" max="5881" width="6.28515625" style="2" customWidth="1"/>
    <col min="5882" max="5883" width="8.85546875" style="2" customWidth="1"/>
    <col min="5884" max="5884" width="13.7109375" style="2" customWidth="1"/>
    <col min="5885" max="5885" width="7.5703125" style="2" customWidth="1"/>
    <col min="5886" max="5886" width="16.28515625" style="2" customWidth="1"/>
    <col min="5887" max="5887" width="15" style="2" customWidth="1"/>
    <col min="5888" max="5888" width="12.7109375" style="2" customWidth="1"/>
    <col min="5889" max="6135" width="9.140625" style="2"/>
    <col min="6136" max="6136" width="44.5703125" style="2" customWidth="1"/>
    <col min="6137" max="6137" width="6.28515625" style="2" customWidth="1"/>
    <col min="6138" max="6139" width="8.85546875" style="2" customWidth="1"/>
    <col min="6140" max="6140" width="13.7109375" style="2" customWidth="1"/>
    <col min="6141" max="6141" width="7.5703125" style="2" customWidth="1"/>
    <col min="6142" max="6142" width="16.28515625" style="2" customWidth="1"/>
    <col min="6143" max="6143" width="15" style="2" customWidth="1"/>
    <col min="6144" max="6144" width="12.7109375" style="2" customWidth="1"/>
    <col min="6145" max="6391" width="9.140625" style="2"/>
    <col min="6392" max="6392" width="44.5703125" style="2" customWidth="1"/>
    <col min="6393" max="6393" width="6.28515625" style="2" customWidth="1"/>
    <col min="6394" max="6395" width="8.85546875" style="2" customWidth="1"/>
    <col min="6396" max="6396" width="13.7109375" style="2" customWidth="1"/>
    <col min="6397" max="6397" width="7.5703125" style="2" customWidth="1"/>
    <col min="6398" max="6398" width="16.28515625" style="2" customWidth="1"/>
    <col min="6399" max="6399" width="15" style="2" customWidth="1"/>
    <col min="6400" max="6400" width="12.7109375" style="2" customWidth="1"/>
    <col min="6401" max="6647" width="9.140625" style="2"/>
    <col min="6648" max="6648" width="44.5703125" style="2" customWidth="1"/>
    <col min="6649" max="6649" width="6.28515625" style="2" customWidth="1"/>
    <col min="6650" max="6651" width="8.85546875" style="2" customWidth="1"/>
    <col min="6652" max="6652" width="13.7109375" style="2" customWidth="1"/>
    <col min="6653" max="6653" width="7.5703125" style="2" customWidth="1"/>
    <col min="6654" max="6654" width="16.28515625" style="2" customWidth="1"/>
    <col min="6655" max="6655" width="15" style="2" customWidth="1"/>
    <col min="6656" max="6656" width="12.7109375" style="2" customWidth="1"/>
    <col min="6657" max="6903" width="9.140625" style="2"/>
    <col min="6904" max="6904" width="44.5703125" style="2" customWidth="1"/>
    <col min="6905" max="6905" width="6.28515625" style="2" customWidth="1"/>
    <col min="6906" max="6907" width="8.85546875" style="2" customWidth="1"/>
    <col min="6908" max="6908" width="13.7109375" style="2" customWidth="1"/>
    <col min="6909" max="6909" width="7.5703125" style="2" customWidth="1"/>
    <col min="6910" max="6910" width="16.28515625" style="2" customWidth="1"/>
    <col min="6911" max="6911" width="15" style="2" customWidth="1"/>
    <col min="6912" max="6912" width="12.7109375" style="2" customWidth="1"/>
    <col min="6913" max="7159" width="9.140625" style="2"/>
    <col min="7160" max="7160" width="44.5703125" style="2" customWidth="1"/>
    <col min="7161" max="7161" width="6.28515625" style="2" customWidth="1"/>
    <col min="7162" max="7163" width="8.85546875" style="2" customWidth="1"/>
    <col min="7164" max="7164" width="13.7109375" style="2" customWidth="1"/>
    <col min="7165" max="7165" width="7.5703125" style="2" customWidth="1"/>
    <col min="7166" max="7166" width="16.28515625" style="2" customWidth="1"/>
    <col min="7167" max="7167" width="15" style="2" customWidth="1"/>
    <col min="7168" max="7168" width="12.7109375" style="2" customWidth="1"/>
    <col min="7169" max="7415" width="9.140625" style="2"/>
    <col min="7416" max="7416" width="44.5703125" style="2" customWidth="1"/>
    <col min="7417" max="7417" width="6.28515625" style="2" customWidth="1"/>
    <col min="7418" max="7419" width="8.85546875" style="2" customWidth="1"/>
    <col min="7420" max="7420" width="13.7109375" style="2" customWidth="1"/>
    <col min="7421" max="7421" width="7.5703125" style="2" customWidth="1"/>
    <col min="7422" max="7422" width="16.28515625" style="2" customWidth="1"/>
    <col min="7423" max="7423" width="15" style="2" customWidth="1"/>
    <col min="7424" max="7424" width="12.7109375" style="2" customWidth="1"/>
    <col min="7425" max="7671" width="9.140625" style="2"/>
    <col min="7672" max="7672" width="44.5703125" style="2" customWidth="1"/>
    <col min="7673" max="7673" width="6.28515625" style="2" customWidth="1"/>
    <col min="7674" max="7675" width="8.85546875" style="2" customWidth="1"/>
    <col min="7676" max="7676" width="13.7109375" style="2" customWidth="1"/>
    <col min="7677" max="7677" width="7.5703125" style="2" customWidth="1"/>
    <col min="7678" max="7678" width="16.28515625" style="2" customWidth="1"/>
    <col min="7679" max="7679" width="15" style="2" customWidth="1"/>
    <col min="7680" max="7680" width="12.7109375" style="2" customWidth="1"/>
    <col min="7681" max="7927" width="9.140625" style="2"/>
    <col min="7928" max="7928" width="44.5703125" style="2" customWidth="1"/>
    <col min="7929" max="7929" width="6.28515625" style="2" customWidth="1"/>
    <col min="7930" max="7931" width="8.85546875" style="2" customWidth="1"/>
    <col min="7932" max="7932" width="13.7109375" style="2" customWidth="1"/>
    <col min="7933" max="7933" width="7.5703125" style="2" customWidth="1"/>
    <col min="7934" max="7934" width="16.28515625" style="2" customWidth="1"/>
    <col min="7935" max="7935" width="15" style="2" customWidth="1"/>
    <col min="7936" max="7936" width="12.7109375" style="2" customWidth="1"/>
    <col min="7937" max="8183" width="9.140625" style="2"/>
    <col min="8184" max="8184" width="44.5703125" style="2" customWidth="1"/>
    <col min="8185" max="8185" width="6.28515625" style="2" customWidth="1"/>
    <col min="8186" max="8187" width="8.85546875" style="2" customWidth="1"/>
    <col min="8188" max="8188" width="13.7109375" style="2" customWidth="1"/>
    <col min="8189" max="8189" width="7.5703125" style="2" customWidth="1"/>
    <col min="8190" max="8190" width="16.28515625" style="2" customWidth="1"/>
    <col min="8191" max="8191" width="15" style="2" customWidth="1"/>
    <col min="8192" max="8192" width="12.7109375" style="2" customWidth="1"/>
    <col min="8193" max="8439" width="9.140625" style="2"/>
    <col min="8440" max="8440" width="44.5703125" style="2" customWidth="1"/>
    <col min="8441" max="8441" width="6.28515625" style="2" customWidth="1"/>
    <col min="8442" max="8443" width="8.85546875" style="2" customWidth="1"/>
    <col min="8444" max="8444" width="13.7109375" style="2" customWidth="1"/>
    <col min="8445" max="8445" width="7.5703125" style="2" customWidth="1"/>
    <col min="8446" max="8446" width="16.28515625" style="2" customWidth="1"/>
    <col min="8447" max="8447" width="15" style="2" customWidth="1"/>
    <col min="8448" max="8448" width="12.7109375" style="2" customWidth="1"/>
    <col min="8449" max="8695" width="9.140625" style="2"/>
    <col min="8696" max="8696" width="44.5703125" style="2" customWidth="1"/>
    <col min="8697" max="8697" width="6.28515625" style="2" customWidth="1"/>
    <col min="8698" max="8699" width="8.85546875" style="2" customWidth="1"/>
    <col min="8700" max="8700" width="13.7109375" style="2" customWidth="1"/>
    <col min="8701" max="8701" width="7.5703125" style="2" customWidth="1"/>
    <col min="8702" max="8702" width="16.28515625" style="2" customWidth="1"/>
    <col min="8703" max="8703" width="15" style="2" customWidth="1"/>
    <col min="8704" max="8704" width="12.7109375" style="2" customWidth="1"/>
    <col min="8705" max="8951" width="9.140625" style="2"/>
    <col min="8952" max="8952" width="44.5703125" style="2" customWidth="1"/>
    <col min="8953" max="8953" width="6.28515625" style="2" customWidth="1"/>
    <col min="8954" max="8955" width="8.85546875" style="2" customWidth="1"/>
    <col min="8956" max="8956" width="13.7109375" style="2" customWidth="1"/>
    <col min="8957" max="8957" width="7.5703125" style="2" customWidth="1"/>
    <col min="8958" max="8958" width="16.28515625" style="2" customWidth="1"/>
    <col min="8959" max="8959" width="15" style="2" customWidth="1"/>
    <col min="8960" max="8960" width="12.7109375" style="2" customWidth="1"/>
    <col min="8961" max="9207" width="9.140625" style="2"/>
    <col min="9208" max="9208" width="44.5703125" style="2" customWidth="1"/>
    <col min="9209" max="9209" width="6.28515625" style="2" customWidth="1"/>
    <col min="9210" max="9211" width="8.85546875" style="2" customWidth="1"/>
    <col min="9212" max="9212" width="13.7109375" style="2" customWidth="1"/>
    <col min="9213" max="9213" width="7.5703125" style="2" customWidth="1"/>
    <col min="9214" max="9214" width="16.28515625" style="2" customWidth="1"/>
    <col min="9215" max="9215" width="15" style="2" customWidth="1"/>
    <col min="9216" max="9216" width="12.7109375" style="2" customWidth="1"/>
    <col min="9217" max="9463" width="9.140625" style="2"/>
    <col min="9464" max="9464" width="44.5703125" style="2" customWidth="1"/>
    <col min="9465" max="9465" width="6.28515625" style="2" customWidth="1"/>
    <col min="9466" max="9467" width="8.85546875" style="2" customWidth="1"/>
    <col min="9468" max="9468" width="13.7109375" style="2" customWidth="1"/>
    <col min="9469" max="9469" width="7.5703125" style="2" customWidth="1"/>
    <col min="9470" max="9470" width="16.28515625" style="2" customWidth="1"/>
    <col min="9471" max="9471" width="15" style="2" customWidth="1"/>
    <col min="9472" max="9472" width="12.7109375" style="2" customWidth="1"/>
    <col min="9473" max="9719" width="9.140625" style="2"/>
    <col min="9720" max="9720" width="44.5703125" style="2" customWidth="1"/>
    <col min="9721" max="9721" width="6.28515625" style="2" customWidth="1"/>
    <col min="9722" max="9723" width="8.85546875" style="2" customWidth="1"/>
    <col min="9724" max="9724" width="13.7109375" style="2" customWidth="1"/>
    <col min="9725" max="9725" width="7.5703125" style="2" customWidth="1"/>
    <col min="9726" max="9726" width="16.28515625" style="2" customWidth="1"/>
    <col min="9727" max="9727" width="15" style="2" customWidth="1"/>
    <col min="9728" max="9728" width="12.7109375" style="2" customWidth="1"/>
    <col min="9729" max="9975" width="9.140625" style="2"/>
    <col min="9976" max="9976" width="44.5703125" style="2" customWidth="1"/>
    <col min="9977" max="9977" width="6.28515625" style="2" customWidth="1"/>
    <col min="9978" max="9979" width="8.85546875" style="2" customWidth="1"/>
    <col min="9980" max="9980" width="13.7109375" style="2" customWidth="1"/>
    <col min="9981" max="9981" width="7.5703125" style="2" customWidth="1"/>
    <col min="9982" max="9982" width="16.28515625" style="2" customWidth="1"/>
    <col min="9983" max="9983" width="15" style="2" customWidth="1"/>
    <col min="9984" max="9984" width="12.7109375" style="2" customWidth="1"/>
    <col min="9985" max="10231" width="9.140625" style="2"/>
    <col min="10232" max="10232" width="44.5703125" style="2" customWidth="1"/>
    <col min="10233" max="10233" width="6.28515625" style="2" customWidth="1"/>
    <col min="10234" max="10235" width="8.85546875" style="2" customWidth="1"/>
    <col min="10236" max="10236" width="13.7109375" style="2" customWidth="1"/>
    <col min="10237" max="10237" width="7.5703125" style="2" customWidth="1"/>
    <col min="10238" max="10238" width="16.28515625" style="2" customWidth="1"/>
    <col min="10239" max="10239" width="15" style="2" customWidth="1"/>
    <col min="10240" max="10240" width="12.7109375" style="2" customWidth="1"/>
    <col min="10241" max="10487" width="9.140625" style="2"/>
    <col min="10488" max="10488" width="44.5703125" style="2" customWidth="1"/>
    <col min="10489" max="10489" width="6.28515625" style="2" customWidth="1"/>
    <col min="10490" max="10491" width="8.85546875" style="2" customWidth="1"/>
    <col min="10492" max="10492" width="13.7109375" style="2" customWidth="1"/>
    <col min="10493" max="10493" width="7.5703125" style="2" customWidth="1"/>
    <col min="10494" max="10494" width="16.28515625" style="2" customWidth="1"/>
    <col min="10495" max="10495" width="15" style="2" customWidth="1"/>
    <col min="10496" max="10496" width="12.7109375" style="2" customWidth="1"/>
    <col min="10497" max="10743" width="9.140625" style="2"/>
    <col min="10744" max="10744" width="44.5703125" style="2" customWidth="1"/>
    <col min="10745" max="10745" width="6.28515625" style="2" customWidth="1"/>
    <col min="10746" max="10747" width="8.85546875" style="2" customWidth="1"/>
    <col min="10748" max="10748" width="13.7109375" style="2" customWidth="1"/>
    <col min="10749" max="10749" width="7.5703125" style="2" customWidth="1"/>
    <col min="10750" max="10750" width="16.28515625" style="2" customWidth="1"/>
    <col min="10751" max="10751" width="15" style="2" customWidth="1"/>
    <col min="10752" max="10752" width="12.7109375" style="2" customWidth="1"/>
    <col min="10753" max="10999" width="9.140625" style="2"/>
    <col min="11000" max="11000" width="44.5703125" style="2" customWidth="1"/>
    <col min="11001" max="11001" width="6.28515625" style="2" customWidth="1"/>
    <col min="11002" max="11003" width="8.85546875" style="2" customWidth="1"/>
    <col min="11004" max="11004" width="13.7109375" style="2" customWidth="1"/>
    <col min="11005" max="11005" width="7.5703125" style="2" customWidth="1"/>
    <col min="11006" max="11006" width="16.28515625" style="2" customWidth="1"/>
    <col min="11007" max="11007" width="15" style="2" customWidth="1"/>
    <col min="11008" max="11008" width="12.7109375" style="2" customWidth="1"/>
    <col min="11009" max="11255" width="9.140625" style="2"/>
    <col min="11256" max="11256" width="44.5703125" style="2" customWidth="1"/>
    <col min="11257" max="11257" width="6.28515625" style="2" customWidth="1"/>
    <col min="11258" max="11259" width="8.85546875" style="2" customWidth="1"/>
    <col min="11260" max="11260" width="13.7109375" style="2" customWidth="1"/>
    <col min="11261" max="11261" width="7.5703125" style="2" customWidth="1"/>
    <col min="11262" max="11262" width="16.28515625" style="2" customWidth="1"/>
    <col min="11263" max="11263" width="15" style="2" customWidth="1"/>
    <col min="11264" max="11264" width="12.7109375" style="2" customWidth="1"/>
    <col min="11265" max="11511" width="9.140625" style="2"/>
    <col min="11512" max="11512" width="44.5703125" style="2" customWidth="1"/>
    <col min="11513" max="11513" width="6.28515625" style="2" customWidth="1"/>
    <col min="11514" max="11515" width="8.85546875" style="2" customWidth="1"/>
    <col min="11516" max="11516" width="13.7109375" style="2" customWidth="1"/>
    <col min="11517" max="11517" width="7.5703125" style="2" customWidth="1"/>
    <col min="11518" max="11518" width="16.28515625" style="2" customWidth="1"/>
    <col min="11519" max="11519" width="15" style="2" customWidth="1"/>
    <col min="11520" max="11520" width="12.7109375" style="2" customWidth="1"/>
    <col min="11521" max="11767" width="9.140625" style="2"/>
    <col min="11768" max="11768" width="44.5703125" style="2" customWidth="1"/>
    <col min="11769" max="11769" width="6.28515625" style="2" customWidth="1"/>
    <col min="11770" max="11771" width="8.85546875" style="2" customWidth="1"/>
    <col min="11772" max="11772" width="13.7109375" style="2" customWidth="1"/>
    <col min="11773" max="11773" width="7.5703125" style="2" customWidth="1"/>
    <col min="11774" max="11774" width="16.28515625" style="2" customWidth="1"/>
    <col min="11775" max="11775" width="15" style="2" customWidth="1"/>
    <col min="11776" max="11776" width="12.7109375" style="2" customWidth="1"/>
    <col min="11777" max="12023" width="9.140625" style="2"/>
    <col min="12024" max="12024" width="44.5703125" style="2" customWidth="1"/>
    <col min="12025" max="12025" width="6.28515625" style="2" customWidth="1"/>
    <col min="12026" max="12027" width="8.85546875" style="2" customWidth="1"/>
    <col min="12028" max="12028" width="13.7109375" style="2" customWidth="1"/>
    <col min="12029" max="12029" width="7.5703125" style="2" customWidth="1"/>
    <col min="12030" max="12030" width="16.28515625" style="2" customWidth="1"/>
    <col min="12031" max="12031" width="15" style="2" customWidth="1"/>
    <col min="12032" max="12032" width="12.7109375" style="2" customWidth="1"/>
    <col min="12033" max="12279" width="9.140625" style="2"/>
    <col min="12280" max="12280" width="44.5703125" style="2" customWidth="1"/>
    <col min="12281" max="12281" width="6.28515625" style="2" customWidth="1"/>
    <col min="12282" max="12283" width="8.85546875" style="2" customWidth="1"/>
    <col min="12284" max="12284" width="13.7109375" style="2" customWidth="1"/>
    <col min="12285" max="12285" width="7.5703125" style="2" customWidth="1"/>
    <col min="12286" max="12286" width="16.28515625" style="2" customWidth="1"/>
    <col min="12287" max="12287" width="15" style="2" customWidth="1"/>
    <col min="12288" max="12288" width="12.7109375" style="2" customWidth="1"/>
    <col min="12289" max="12535" width="9.140625" style="2"/>
    <col min="12536" max="12536" width="44.5703125" style="2" customWidth="1"/>
    <col min="12537" max="12537" width="6.28515625" style="2" customWidth="1"/>
    <col min="12538" max="12539" width="8.85546875" style="2" customWidth="1"/>
    <col min="12540" max="12540" width="13.7109375" style="2" customWidth="1"/>
    <col min="12541" max="12541" width="7.5703125" style="2" customWidth="1"/>
    <col min="12542" max="12542" width="16.28515625" style="2" customWidth="1"/>
    <col min="12543" max="12543" width="15" style="2" customWidth="1"/>
    <col min="12544" max="12544" width="12.7109375" style="2" customWidth="1"/>
    <col min="12545" max="12791" width="9.140625" style="2"/>
    <col min="12792" max="12792" width="44.5703125" style="2" customWidth="1"/>
    <col min="12793" max="12793" width="6.28515625" style="2" customWidth="1"/>
    <col min="12794" max="12795" width="8.85546875" style="2" customWidth="1"/>
    <col min="12796" max="12796" width="13.7109375" style="2" customWidth="1"/>
    <col min="12797" max="12797" width="7.5703125" style="2" customWidth="1"/>
    <col min="12798" max="12798" width="16.28515625" style="2" customWidth="1"/>
    <col min="12799" max="12799" width="15" style="2" customWidth="1"/>
    <col min="12800" max="12800" width="12.7109375" style="2" customWidth="1"/>
    <col min="12801" max="13047" width="9.140625" style="2"/>
    <col min="13048" max="13048" width="44.5703125" style="2" customWidth="1"/>
    <col min="13049" max="13049" width="6.28515625" style="2" customWidth="1"/>
    <col min="13050" max="13051" width="8.85546875" style="2" customWidth="1"/>
    <col min="13052" max="13052" width="13.7109375" style="2" customWidth="1"/>
    <col min="13053" max="13053" width="7.5703125" style="2" customWidth="1"/>
    <col min="13054" max="13054" width="16.28515625" style="2" customWidth="1"/>
    <col min="13055" max="13055" width="15" style="2" customWidth="1"/>
    <col min="13056" max="13056" width="12.7109375" style="2" customWidth="1"/>
    <col min="13057" max="13303" width="9.140625" style="2"/>
    <col min="13304" max="13304" width="44.5703125" style="2" customWidth="1"/>
    <col min="13305" max="13305" width="6.28515625" style="2" customWidth="1"/>
    <col min="13306" max="13307" width="8.85546875" style="2" customWidth="1"/>
    <col min="13308" max="13308" width="13.7109375" style="2" customWidth="1"/>
    <col min="13309" max="13309" width="7.5703125" style="2" customWidth="1"/>
    <col min="13310" max="13310" width="16.28515625" style="2" customWidth="1"/>
    <col min="13311" max="13311" width="15" style="2" customWidth="1"/>
    <col min="13312" max="13312" width="12.7109375" style="2" customWidth="1"/>
    <col min="13313" max="13559" width="9.140625" style="2"/>
    <col min="13560" max="13560" width="44.5703125" style="2" customWidth="1"/>
    <col min="13561" max="13561" width="6.28515625" style="2" customWidth="1"/>
    <col min="13562" max="13563" width="8.85546875" style="2" customWidth="1"/>
    <col min="13564" max="13564" width="13.7109375" style="2" customWidth="1"/>
    <col min="13565" max="13565" width="7.5703125" style="2" customWidth="1"/>
    <col min="13566" max="13566" width="16.28515625" style="2" customWidth="1"/>
    <col min="13567" max="13567" width="15" style="2" customWidth="1"/>
    <col min="13568" max="13568" width="12.7109375" style="2" customWidth="1"/>
    <col min="13569" max="13815" width="9.140625" style="2"/>
    <col min="13816" max="13816" width="44.5703125" style="2" customWidth="1"/>
    <col min="13817" max="13817" width="6.28515625" style="2" customWidth="1"/>
    <col min="13818" max="13819" width="8.85546875" style="2" customWidth="1"/>
    <col min="13820" max="13820" width="13.7109375" style="2" customWidth="1"/>
    <col min="13821" max="13821" width="7.5703125" style="2" customWidth="1"/>
    <col min="13822" max="13822" width="16.28515625" style="2" customWidth="1"/>
    <col min="13823" max="13823" width="15" style="2" customWidth="1"/>
    <col min="13824" max="13824" width="12.7109375" style="2" customWidth="1"/>
    <col min="13825" max="14071" width="9.140625" style="2"/>
    <col min="14072" max="14072" width="44.5703125" style="2" customWidth="1"/>
    <col min="14073" max="14073" width="6.28515625" style="2" customWidth="1"/>
    <col min="14074" max="14075" width="8.85546875" style="2" customWidth="1"/>
    <col min="14076" max="14076" width="13.7109375" style="2" customWidth="1"/>
    <col min="14077" max="14077" width="7.5703125" style="2" customWidth="1"/>
    <col min="14078" max="14078" width="16.28515625" style="2" customWidth="1"/>
    <col min="14079" max="14079" width="15" style="2" customWidth="1"/>
    <col min="14080" max="14080" width="12.7109375" style="2" customWidth="1"/>
    <col min="14081" max="14327" width="9.140625" style="2"/>
    <col min="14328" max="14328" width="44.5703125" style="2" customWidth="1"/>
    <col min="14329" max="14329" width="6.28515625" style="2" customWidth="1"/>
    <col min="14330" max="14331" width="8.85546875" style="2" customWidth="1"/>
    <col min="14332" max="14332" width="13.7109375" style="2" customWidth="1"/>
    <col min="14333" max="14333" width="7.5703125" style="2" customWidth="1"/>
    <col min="14334" max="14334" width="16.28515625" style="2" customWidth="1"/>
    <col min="14335" max="14335" width="15" style="2" customWidth="1"/>
    <col min="14336" max="14336" width="12.7109375" style="2" customWidth="1"/>
    <col min="14337" max="14583" width="9.140625" style="2"/>
    <col min="14584" max="14584" width="44.5703125" style="2" customWidth="1"/>
    <col min="14585" max="14585" width="6.28515625" style="2" customWidth="1"/>
    <col min="14586" max="14587" width="8.85546875" style="2" customWidth="1"/>
    <col min="14588" max="14588" width="13.7109375" style="2" customWidth="1"/>
    <col min="14589" max="14589" width="7.5703125" style="2" customWidth="1"/>
    <col min="14590" max="14590" width="16.28515625" style="2" customWidth="1"/>
    <col min="14591" max="14591" width="15" style="2" customWidth="1"/>
    <col min="14592" max="14592" width="12.7109375" style="2" customWidth="1"/>
    <col min="14593" max="14839" width="9.140625" style="2"/>
    <col min="14840" max="14840" width="44.5703125" style="2" customWidth="1"/>
    <col min="14841" max="14841" width="6.28515625" style="2" customWidth="1"/>
    <col min="14842" max="14843" width="8.85546875" style="2" customWidth="1"/>
    <col min="14844" max="14844" width="13.7109375" style="2" customWidth="1"/>
    <col min="14845" max="14845" width="7.5703125" style="2" customWidth="1"/>
    <col min="14846" max="14846" width="16.28515625" style="2" customWidth="1"/>
    <col min="14847" max="14847" width="15" style="2" customWidth="1"/>
    <col min="14848" max="14848" width="12.7109375" style="2" customWidth="1"/>
    <col min="14849" max="15095" width="9.140625" style="2"/>
    <col min="15096" max="15096" width="44.5703125" style="2" customWidth="1"/>
    <col min="15097" max="15097" width="6.28515625" style="2" customWidth="1"/>
    <col min="15098" max="15099" width="8.85546875" style="2" customWidth="1"/>
    <col min="15100" max="15100" width="13.7109375" style="2" customWidth="1"/>
    <col min="15101" max="15101" width="7.5703125" style="2" customWidth="1"/>
    <col min="15102" max="15102" width="16.28515625" style="2" customWidth="1"/>
    <col min="15103" max="15103" width="15" style="2" customWidth="1"/>
    <col min="15104" max="15104" width="12.7109375" style="2" customWidth="1"/>
    <col min="15105" max="15351" width="9.140625" style="2"/>
    <col min="15352" max="15352" width="44.5703125" style="2" customWidth="1"/>
    <col min="15353" max="15353" width="6.28515625" style="2" customWidth="1"/>
    <col min="15354" max="15355" width="8.85546875" style="2" customWidth="1"/>
    <col min="15356" max="15356" width="13.7109375" style="2" customWidth="1"/>
    <col min="15357" max="15357" width="7.5703125" style="2" customWidth="1"/>
    <col min="15358" max="15358" width="16.28515625" style="2" customWidth="1"/>
    <col min="15359" max="15359" width="15" style="2" customWidth="1"/>
    <col min="15360" max="15360" width="12.7109375" style="2" customWidth="1"/>
    <col min="15361" max="15607" width="9.140625" style="2"/>
    <col min="15608" max="15608" width="44.5703125" style="2" customWidth="1"/>
    <col min="15609" max="15609" width="6.28515625" style="2" customWidth="1"/>
    <col min="15610" max="15611" width="8.85546875" style="2" customWidth="1"/>
    <col min="15612" max="15612" width="13.7109375" style="2" customWidth="1"/>
    <col min="15613" max="15613" width="7.5703125" style="2" customWidth="1"/>
    <col min="15614" max="15614" width="16.28515625" style="2" customWidth="1"/>
    <col min="15615" max="15615" width="15" style="2" customWidth="1"/>
    <col min="15616" max="15616" width="12.7109375" style="2" customWidth="1"/>
    <col min="15617" max="15863" width="9.140625" style="2"/>
    <col min="15864" max="15864" width="44.5703125" style="2" customWidth="1"/>
    <col min="15865" max="15865" width="6.28515625" style="2" customWidth="1"/>
    <col min="15866" max="15867" width="8.85546875" style="2" customWidth="1"/>
    <col min="15868" max="15868" width="13.7109375" style="2" customWidth="1"/>
    <col min="15869" max="15869" width="7.5703125" style="2" customWidth="1"/>
    <col min="15870" max="15870" width="16.28515625" style="2" customWidth="1"/>
    <col min="15871" max="15871" width="15" style="2" customWidth="1"/>
    <col min="15872" max="15872" width="12.7109375" style="2" customWidth="1"/>
    <col min="15873" max="16119" width="9.140625" style="2"/>
    <col min="16120" max="16120" width="44.5703125" style="2" customWidth="1"/>
    <col min="16121" max="16121" width="6.28515625" style="2" customWidth="1"/>
    <col min="16122" max="16123" width="8.85546875" style="2" customWidth="1"/>
    <col min="16124" max="16124" width="13.7109375" style="2" customWidth="1"/>
    <col min="16125" max="16125" width="7.5703125" style="2" customWidth="1"/>
    <col min="16126" max="16126" width="16.28515625" style="2" customWidth="1"/>
    <col min="16127" max="16127" width="15" style="2" customWidth="1"/>
    <col min="16128" max="16128" width="12.7109375" style="2" customWidth="1"/>
    <col min="16129" max="16384" width="9.140625" style="2"/>
  </cols>
  <sheetData>
    <row r="1" spans="1:9" ht="15.75">
      <c r="F1" s="48" t="s">
        <v>437</v>
      </c>
      <c r="G1" s="48"/>
      <c r="H1" s="48"/>
      <c r="I1" s="45"/>
    </row>
    <row r="2" spans="1:9" ht="15.75">
      <c r="F2" s="47" t="s">
        <v>436</v>
      </c>
      <c r="G2" s="47"/>
      <c r="H2" s="47"/>
      <c r="I2" s="38"/>
    </row>
    <row r="3" spans="1:9" ht="15.75">
      <c r="D3" s="46"/>
      <c r="E3" s="46"/>
      <c r="F3" s="47" t="s">
        <v>7</v>
      </c>
      <c r="G3" s="47"/>
      <c r="H3" s="47"/>
    </row>
    <row r="4" spans="1:9" ht="15.75">
      <c r="E4" s="32"/>
      <c r="F4" s="32"/>
      <c r="G4" s="37" t="s">
        <v>383</v>
      </c>
      <c r="H4" s="35"/>
      <c r="I4" s="35"/>
    </row>
    <row r="6" spans="1:9" s="6" customFormat="1" ht="11.25" customHeight="1">
      <c r="A6" s="5"/>
      <c r="B6" s="3"/>
      <c r="C6" s="3"/>
      <c r="D6" s="7"/>
      <c r="E6" s="8"/>
      <c r="F6" s="8"/>
      <c r="G6" s="8"/>
      <c r="H6" s="8"/>
    </row>
    <row r="7" spans="1:9" s="6" customFormat="1" ht="15.75">
      <c r="A7" s="49" t="s">
        <v>384</v>
      </c>
      <c r="B7" s="49"/>
      <c r="C7" s="49"/>
      <c r="D7" s="49"/>
      <c r="E7" s="49"/>
      <c r="F7" s="49"/>
      <c r="G7" s="49"/>
      <c r="H7" s="49"/>
    </row>
    <row r="8" spans="1:9" s="6" customFormat="1" ht="16.5" customHeight="1">
      <c r="A8" s="50" t="s">
        <v>438</v>
      </c>
      <c r="B8" s="50"/>
      <c r="C8" s="50"/>
      <c r="D8" s="50"/>
      <c r="E8" s="50"/>
      <c r="F8" s="50"/>
      <c r="G8" s="50"/>
      <c r="H8" s="50"/>
    </row>
    <row r="9" spans="1:9" s="6" customFormat="1" ht="9" customHeight="1">
      <c r="A9" s="9"/>
      <c r="B9" s="31"/>
      <c r="C9" s="31"/>
      <c r="D9" s="31"/>
      <c r="E9" s="31"/>
      <c r="F9" s="31"/>
      <c r="G9" s="31"/>
      <c r="H9" s="31"/>
    </row>
    <row r="10" spans="1:9" s="6" customFormat="1" ht="15.75" customHeight="1">
      <c r="A10" s="5"/>
      <c r="B10" s="8"/>
      <c r="C10" s="8"/>
      <c r="D10" s="8"/>
      <c r="E10" s="8"/>
      <c r="F10" s="10"/>
      <c r="G10" s="10"/>
      <c r="H10" s="10"/>
    </row>
    <row r="11" spans="1:9" s="6" customFormat="1" ht="29.25" customHeight="1">
      <c r="A11" s="51" t="s">
        <v>8</v>
      </c>
      <c r="B11" s="56" t="s">
        <v>9</v>
      </c>
      <c r="C11" s="56" t="s">
        <v>10</v>
      </c>
      <c r="D11" s="56" t="s">
        <v>11</v>
      </c>
      <c r="E11" s="56" t="s">
        <v>12</v>
      </c>
      <c r="F11" s="53" t="s">
        <v>385</v>
      </c>
      <c r="G11" s="53" t="s">
        <v>386</v>
      </c>
      <c r="H11" s="53" t="s">
        <v>387</v>
      </c>
    </row>
    <row r="12" spans="1:9" s="12" customFormat="1" ht="42" customHeight="1">
      <c r="A12" s="52"/>
      <c r="B12" s="56"/>
      <c r="C12" s="56"/>
      <c r="D12" s="56"/>
      <c r="E12" s="56"/>
      <c r="F12" s="54"/>
      <c r="G12" s="54"/>
      <c r="H12" s="54"/>
    </row>
    <row r="13" spans="1:9" s="12" customFormat="1">
      <c r="A13" s="33">
        <v>1</v>
      </c>
      <c r="B13" s="33">
        <v>3</v>
      </c>
      <c r="C13" s="33">
        <v>4</v>
      </c>
      <c r="D13" s="33">
        <v>5</v>
      </c>
      <c r="E13" s="33">
        <v>6</v>
      </c>
      <c r="F13" s="33">
        <v>7</v>
      </c>
      <c r="G13" s="33">
        <v>8</v>
      </c>
      <c r="H13" s="33">
        <v>9</v>
      </c>
    </row>
    <row r="14" spans="1:9" ht="31.5" customHeight="1">
      <c r="A14" s="13" t="s">
        <v>13</v>
      </c>
      <c r="B14" s="14" t="s">
        <v>14</v>
      </c>
      <c r="C14" s="14" t="s">
        <v>15</v>
      </c>
      <c r="D14" s="14" t="s">
        <v>16</v>
      </c>
      <c r="E14" s="14" t="s">
        <v>1</v>
      </c>
      <c r="F14" s="15">
        <f>F15+F23+F36+F73+F79+F45+F52+F67</f>
        <v>57327999.93</v>
      </c>
      <c r="G14" s="15">
        <f>G15+G23+G36+G73+G79+G45+G52+G67</f>
        <v>56747464.440000005</v>
      </c>
      <c r="H14" s="41">
        <f t="shared" ref="H14" si="0">G14/F14*100</f>
        <v>98.987343897033114</v>
      </c>
    </row>
    <row r="15" spans="1:9" ht="31.5" customHeight="1">
      <c r="A15" s="16" t="s">
        <v>17</v>
      </c>
      <c r="B15" s="14" t="s">
        <v>14</v>
      </c>
      <c r="C15" s="14" t="s">
        <v>18</v>
      </c>
      <c r="D15" s="14" t="s">
        <v>16</v>
      </c>
      <c r="E15" s="14" t="s">
        <v>1</v>
      </c>
      <c r="F15" s="17">
        <f t="shared" ref="F15:G19" si="1">F16</f>
        <v>1628710</v>
      </c>
      <c r="G15" s="17">
        <f t="shared" si="1"/>
        <v>1628694.4200000002</v>
      </c>
      <c r="H15" s="41">
        <f>G15/F15*100</f>
        <v>99.999043414727012</v>
      </c>
    </row>
    <row r="16" spans="1:9" ht="31.5" customHeight="1">
      <c r="A16" s="16" t="s">
        <v>19</v>
      </c>
      <c r="B16" s="14" t="s">
        <v>14</v>
      </c>
      <c r="C16" s="14" t="s">
        <v>18</v>
      </c>
      <c r="D16" s="14" t="s">
        <v>20</v>
      </c>
      <c r="E16" s="14" t="s">
        <v>1</v>
      </c>
      <c r="F16" s="42">
        <f t="shared" si="1"/>
        <v>1628710</v>
      </c>
      <c r="G16" s="42">
        <f t="shared" si="1"/>
        <v>1628694.4200000002</v>
      </c>
      <c r="H16" s="41">
        <f t="shared" ref="H16:H79" si="2">G16/F16*100</f>
        <v>99.999043414727012</v>
      </c>
    </row>
    <row r="17" spans="1:8" ht="46.5" customHeight="1">
      <c r="A17" s="16" t="s">
        <v>21</v>
      </c>
      <c r="B17" s="14" t="s">
        <v>14</v>
      </c>
      <c r="C17" s="14" t="s">
        <v>18</v>
      </c>
      <c r="D17" s="14" t="s">
        <v>22</v>
      </c>
      <c r="E17" s="14" t="s">
        <v>1</v>
      </c>
      <c r="F17" s="42">
        <f t="shared" si="1"/>
        <v>1628710</v>
      </c>
      <c r="G17" s="42">
        <f t="shared" si="1"/>
        <v>1628694.4200000002</v>
      </c>
      <c r="H17" s="41">
        <f t="shared" si="2"/>
        <v>99.999043414727012</v>
      </c>
    </row>
    <row r="18" spans="1:8" ht="21" customHeight="1">
      <c r="A18" s="18" t="s">
        <v>23</v>
      </c>
      <c r="B18" s="14" t="s">
        <v>14</v>
      </c>
      <c r="C18" s="14" t="s">
        <v>18</v>
      </c>
      <c r="D18" s="14" t="s">
        <v>24</v>
      </c>
      <c r="E18" s="14" t="s">
        <v>1</v>
      </c>
      <c r="F18" s="17">
        <f t="shared" si="1"/>
        <v>1628710</v>
      </c>
      <c r="G18" s="17">
        <f t="shared" si="1"/>
        <v>1628694.4200000002</v>
      </c>
      <c r="H18" s="41">
        <f t="shared" si="2"/>
        <v>99.999043414727012</v>
      </c>
    </row>
    <row r="19" spans="1:8" ht="61.5" customHeight="1">
      <c r="A19" s="13" t="s">
        <v>25</v>
      </c>
      <c r="B19" s="14" t="s">
        <v>14</v>
      </c>
      <c r="C19" s="14" t="s">
        <v>18</v>
      </c>
      <c r="D19" s="14" t="s">
        <v>24</v>
      </c>
      <c r="E19" s="14" t="s">
        <v>0</v>
      </c>
      <c r="F19" s="17">
        <f t="shared" si="1"/>
        <v>1628710</v>
      </c>
      <c r="G19" s="17">
        <f t="shared" si="1"/>
        <v>1628694.4200000002</v>
      </c>
      <c r="H19" s="41">
        <f t="shared" si="2"/>
        <v>99.999043414727012</v>
      </c>
    </row>
    <row r="20" spans="1:8" ht="34.5" customHeight="1">
      <c r="A20" s="13" t="s">
        <v>26</v>
      </c>
      <c r="B20" s="14" t="s">
        <v>14</v>
      </c>
      <c r="C20" s="14" t="s">
        <v>18</v>
      </c>
      <c r="D20" s="14" t="s">
        <v>24</v>
      </c>
      <c r="E20" s="14" t="s">
        <v>27</v>
      </c>
      <c r="F20" s="17">
        <f>F21+F22</f>
        <v>1628710</v>
      </c>
      <c r="G20" s="17">
        <f>G21+G22</f>
        <v>1628694.4200000002</v>
      </c>
      <c r="H20" s="41">
        <f t="shared" si="2"/>
        <v>99.999043414727012</v>
      </c>
    </row>
    <row r="21" spans="1:8" ht="30">
      <c r="A21" s="13" t="s">
        <v>390</v>
      </c>
      <c r="B21" s="14" t="s">
        <v>14</v>
      </c>
      <c r="C21" s="14" t="s">
        <v>18</v>
      </c>
      <c r="D21" s="14" t="s">
        <v>24</v>
      </c>
      <c r="E21" s="14" t="s">
        <v>388</v>
      </c>
      <c r="F21" s="17">
        <v>1302420</v>
      </c>
      <c r="G21" s="17">
        <v>1302410.6000000001</v>
      </c>
      <c r="H21" s="41">
        <f t="shared" si="2"/>
        <v>99.999278266611384</v>
      </c>
    </row>
    <row r="22" spans="1:8" ht="63.75" customHeight="1">
      <c r="A22" s="13" t="s">
        <v>391</v>
      </c>
      <c r="B22" s="14" t="s">
        <v>14</v>
      </c>
      <c r="C22" s="14" t="s">
        <v>18</v>
      </c>
      <c r="D22" s="14" t="s">
        <v>24</v>
      </c>
      <c r="E22" s="14" t="s">
        <v>389</v>
      </c>
      <c r="F22" s="17">
        <v>326290</v>
      </c>
      <c r="G22" s="17">
        <v>326283.82</v>
      </c>
      <c r="H22" s="41">
        <f t="shared" si="2"/>
        <v>99.998105979343535</v>
      </c>
    </row>
    <row r="23" spans="1:8" ht="80.25" customHeight="1">
      <c r="A23" s="13" t="s">
        <v>28</v>
      </c>
      <c r="B23" s="14" t="s">
        <v>14</v>
      </c>
      <c r="C23" s="14" t="s">
        <v>29</v>
      </c>
      <c r="D23" s="14" t="s">
        <v>16</v>
      </c>
      <c r="E23" s="14" t="s">
        <v>1</v>
      </c>
      <c r="F23" s="19">
        <f>F24</f>
        <v>2697830</v>
      </c>
      <c r="G23" s="19">
        <f>G24</f>
        <v>2697772.66</v>
      </c>
      <c r="H23" s="41">
        <f t="shared" si="2"/>
        <v>99.997874588094888</v>
      </c>
    </row>
    <row r="24" spans="1:8" ht="36.75" customHeight="1">
      <c r="A24" s="16" t="s">
        <v>19</v>
      </c>
      <c r="B24" s="14" t="s">
        <v>14</v>
      </c>
      <c r="C24" s="14" t="s">
        <v>29</v>
      </c>
      <c r="D24" s="14" t="s">
        <v>20</v>
      </c>
      <c r="E24" s="14" t="s">
        <v>1</v>
      </c>
      <c r="F24" s="42">
        <f>F25</f>
        <v>2697830</v>
      </c>
      <c r="G24" s="42">
        <f>G25</f>
        <v>2697772.66</v>
      </c>
      <c r="H24" s="41">
        <f t="shared" si="2"/>
        <v>99.997874588094888</v>
      </c>
    </row>
    <row r="25" spans="1:8" ht="50.25" customHeight="1">
      <c r="A25" s="16" t="s">
        <v>21</v>
      </c>
      <c r="B25" s="14" t="s">
        <v>14</v>
      </c>
      <c r="C25" s="14" t="s">
        <v>29</v>
      </c>
      <c r="D25" s="14" t="s">
        <v>22</v>
      </c>
      <c r="E25" s="14" t="s">
        <v>1</v>
      </c>
      <c r="F25" s="42">
        <f>F26+F31</f>
        <v>2697830</v>
      </c>
      <c r="G25" s="42">
        <f>G26+G31</f>
        <v>2697772.66</v>
      </c>
      <c r="H25" s="41">
        <f t="shared" si="2"/>
        <v>99.997874588094888</v>
      </c>
    </row>
    <row r="26" spans="1:8" ht="39.75" customHeight="1">
      <c r="A26" s="20" t="s">
        <v>30</v>
      </c>
      <c r="B26" s="14" t="s">
        <v>14</v>
      </c>
      <c r="C26" s="14" t="s">
        <v>29</v>
      </c>
      <c r="D26" s="14" t="s">
        <v>31</v>
      </c>
      <c r="E26" s="21" t="s">
        <v>1</v>
      </c>
      <c r="F26" s="19">
        <f>F27</f>
        <v>1509230</v>
      </c>
      <c r="G26" s="19">
        <f>G27</f>
        <v>1509216.1</v>
      </c>
      <c r="H26" s="41">
        <f t="shared" si="2"/>
        <v>99.999079000549955</v>
      </c>
    </row>
    <row r="27" spans="1:8" ht="67.5" customHeight="1">
      <c r="A27" s="13" t="s">
        <v>25</v>
      </c>
      <c r="B27" s="14" t="s">
        <v>14</v>
      </c>
      <c r="C27" s="14" t="s">
        <v>29</v>
      </c>
      <c r="D27" s="14" t="s">
        <v>31</v>
      </c>
      <c r="E27" s="21" t="s">
        <v>0</v>
      </c>
      <c r="F27" s="19">
        <f>F28</f>
        <v>1509230</v>
      </c>
      <c r="G27" s="19">
        <f>G28</f>
        <v>1509216.1</v>
      </c>
      <c r="H27" s="41">
        <f t="shared" si="2"/>
        <v>99.999079000549955</v>
      </c>
    </row>
    <row r="28" spans="1:8" ht="33.75" customHeight="1">
      <c r="A28" s="13" t="s">
        <v>32</v>
      </c>
      <c r="B28" s="14" t="s">
        <v>14</v>
      </c>
      <c r="C28" s="14" t="s">
        <v>29</v>
      </c>
      <c r="D28" s="14" t="s">
        <v>31</v>
      </c>
      <c r="E28" s="21" t="s">
        <v>27</v>
      </c>
      <c r="F28" s="19">
        <f>F29+F30</f>
        <v>1509230</v>
      </c>
      <c r="G28" s="19">
        <f>G29+G30</f>
        <v>1509216.1</v>
      </c>
      <c r="H28" s="41">
        <f t="shared" si="2"/>
        <v>99.999079000549955</v>
      </c>
    </row>
    <row r="29" spans="1:8" ht="33.75" customHeight="1">
      <c r="A29" s="13" t="s">
        <v>390</v>
      </c>
      <c r="B29" s="14" t="s">
        <v>14</v>
      </c>
      <c r="C29" s="14" t="s">
        <v>29</v>
      </c>
      <c r="D29" s="14" t="s">
        <v>31</v>
      </c>
      <c r="E29" s="21" t="s">
        <v>388</v>
      </c>
      <c r="F29" s="19">
        <v>1200310</v>
      </c>
      <c r="G29" s="19">
        <v>1200300.5900000001</v>
      </c>
      <c r="H29" s="41">
        <f t="shared" si="2"/>
        <v>99.999216035857401</v>
      </c>
    </row>
    <row r="30" spans="1:8" ht="63" customHeight="1">
      <c r="A30" s="13" t="s">
        <v>391</v>
      </c>
      <c r="B30" s="14" t="s">
        <v>14</v>
      </c>
      <c r="C30" s="14" t="s">
        <v>29</v>
      </c>
      <c r="D30" s="14" t="s">
        <v>31</v>
      </c>
      <c r="E30" s="21" t="s">
        <v>389</v>
      </c>
      <c r="F30" s="19">
        <v>308920</v>
      </c>
      <c r="G30" s="19">
        <v>308915.51</v>
      </c>
      <c r="H30" s="41">
        <f t="shared" si="2"/>
        <v>99.998546549268426</v>
      </c>
    </row>
    <row r="31" spans="1:8" ht="44.25" customHeight="1">
      <c r="A31" s="20" t="s">
        <v>33</v>
      </c>
      <c r="B31" s="14" t="s">
        <v>14</v>
      </c>
      <c r="C31" s="14" t="s">
        <v>29</v>
      </c>
      <c r="D31" s="14" t="s">
        <v>34</v>
      </c>
      <c r="E31" s="21" t="s">
        <v>1</v>
      </c>
      <c r="F31" s="19">
        <f>F32</f>
        <v>1188600</v>
      </c>
      <c r="G31" s="19">
        <f>G32</f>
        <v>1188556.56</v>
      </c>
      <c r="H31" s="41">
        <f t="shared" si="2"/>
        <v>99.996345280161535</v>
      </c>
    </row>
    <row r="32" spans="1:8" ht="67.5" customHeight="1">
      <c r="A32" s="13" t="s">
        <v>25</v>
      </c>
      <c r="B32" s="14" t="s">
        <v>14</v>
      </c>
      <c r="C32" s="14" t="s">
        <v>29</v>
      </c>
      <c r="D32" s="14" t="s">
        <v>34</v>
      </c>
      <c r="E32" s="21" t="s">
        <v>0</v>
      </c>
      <c r="F32" s="19">
        <f>F33</f>
        <v>1188600</v>
      </c>
      <c r="G32" s="19">
        <f>G33</f>
        <v>1188556.56</v>
      </c>
      <c r="H32" s="41">
        <f t="shared" si="2"/>
        <v>99.996345280161535</v>
      </c>
    </row>
    <row r="33" spans="1:8" ht="30">
      <c r="A33" s="13" t="s">
        <v>32</v>
      </c>
      <c r="B33" s="14" t="s">
        <v>14</v>
      </c>
      <c r="C33" s="14" t="s">
        <v>29</v>
      </c>
      <c r="D33" s="14" t="s">
        <v>34</v>
      </c>
      <c r="E33" s="21" t="s">
        <v>27</v>
      </c>
      <c r="F33" s="19">
        <f>F34+F35</f>
        <v>1188600</v>
      </c>
      <c r="G33" s="19">
        <f>G34+G35</f>
        <v>1188556.56</v>
      </c>
      <c r="H33" s="41">
        <f t="shared" si="2"/>
        <v>99.996345280161535</v>
      </c>
    </row>
    <row r="34" spans="1:8" ht="32.25" customHeight="1">
      <c r="A34" s="13" t="s">
        <v>390</v>
      </c>
      <c r="B34" s="14" t="s">
        <v>14</v>
      </c>
      <c r="C34" s="14" t="s">
        <v>29</v>
      </c>
      <c r="D34" s="14" t="s">
        <v>34</v>
      </c>
      <c r="E34" s="21" t="s">
        <v>388</v>
      </c>
      <c r="F34" s="19">
        <v>915700</v>
      </c>
      <c r="G34" s="19">
        <v>915694.29</v>
      </c>
      <c r="H34" s="41">
        <f t="shared" si="2"/>
        <v>99.999376433329701</v>
      </c>
    </row>
    <row r="35" spans="1:8" ht="62.25" customHeight="1">
      <c r="A35" s="13" t="s">
        <v>391</v>
      </c>
      <c r="B35" s="14" t="s">
        <v>14</v>
      </c>
      <c r="C35" s="14" t="s">
        <v>29</v>
      </c>
      <c r="D35" s="14" t="s">
        <v>34</v>
      </c>
      <c r="E35" s="21" t="s">
        <v>389</v>
      </c>
      <c r="F35" s="19">
        <v>272900</v>
      </c>
      <c r="G35" s="19">
        <v>272862.27</v>
      </c>
      <c r="H35" s="41">
        <f t="shared" si="2"/>
        <v>99.986174422865531</v>
      </c>
    </row>
    <row r="36" spans="1:8" ht="78.75" customHeight="1" outlineLevel="1">
      <c r="A36" s="13" t="s">
        <v>35</v>
      </c>
      <c r="B36" s="14" t="s">
        <v>14</v>
      </c>
      <c r="C36" s="14" t="s">
        <v>36</v>
      </c>
      <c r="D36" s="14" t="s">
        <v>16</v>
      </c>
      <c r="E36" s="14" t="s">
        <v>1</v>
      </c>
      <c r="F36" s="19">
        <f t="shared" ref="F36:G40" si="3">F37</f>
        <v>10812459.93</v>
      </c>
      <c r="G36" s="19">
        <f t="shared" si="3"/>
        <v>10810522.539999999</v>
      </c>
      <c r="H36" s="41">
        <f t="shared" si="2"/>
        <v>99.982081875793824</v>
      </c>
    </row>
    <row r="37" spans="1:8" ht="35.25" customHeight="1" outlineLevel="2">
      <c r="A37" s="16" t="s">
        <v>19</v>
      </c>
      <c r="B37" s="14" t="s">
        <v>14</v>
      </c>
      <c r="C37" s="14" t="s">
        <v>36</v>
      </c>
      <c r="D37" s="14" t="s">
        <v>20</v>
      </c>
      <c r="E37" s="14" t="s">
        <v>1</v>
      </c>
      <c r="F37" s="42">
        <f t="shared" si="3"/>
        <v>10812459.93</v>
      </c>
      <c r="G37" s="42">
        <f t="shared" si="3"/>
        <v>10810522.539999999</v>
      </c>
      <c r="H37" s="41">
        <f t="shared" si="2"/>
        <v>99.982081875793824</v>
      </c>
    </row>
    <row r="38" spans="1:8" ht="51.75" customHeight="1" outlineLevel="2">
      <c r="A38" s="16" t="s">
        <v>21</v>
      </c>
      <c r="B38" s="14" t="s">
        <v>14</v>
      </c>
      <c r="C38" s="14" t="s">
        <v>36</v>
      </c>
      <c r="D38" s="14" t="s">
        <v>22</v>
      </c>
      <c r="E38" s="14" t="s">
        <v>1</v>
      </c>
      <c r="F38" s="42">
        <f t="shared" si="3"/>
        <v>10812459.93</v>
      </c>
      <c r="G38" s="42">
        <f t="shared" si="3"/>
        <v>10810522.539999999</v>
      </c>
      <c r="H38" s="41">
        <f t="shared" si="2"/>
        <v>99.982081875793824</v>
      </c>
    </row>
    <row r="39" spans="1:8" ht="54" customHeight="1" outlineLevel="3">
      <c r="A39" s="20" t="s">
        <v>33</v>
      </c>
      <c r="B39" s="14" t="s">
        <v>14</v>
      </c>
      <c r="C39" s="14" t="s">
        <v>36</v>
      </c>
      <c r="D39" s="14" t="s">
        <v>34</v>
      </c>
      <c r="E39" s="21" t="s">
        <v>1</v>
      </c>
      <c r="F39" s="19">
        <f t="shared" si="3"/>
        <v>10812459.93</v>
      </c>
      <c r="G39" s="19">
        <f t="shared" si="3"/>
        <v>10810522.539999999</v>
      </c>
      <c r="H39" s="41">
        <f t="shared" si="2"/>
        <v>99.982081875793824</v>
      </c>
    </row>
    <row r="40" spans="1:8" ht="64.5" customHeight="1" outlineLevel="3">
      <c r="A40" s="13" t="s">
        <v>25</v>
      </c>
      <c r="B40" s="14" t="s">
        <v>14</v>
      </c>
      <c r="C40" s="14" t="s">
        <v>36</v>
      </c>
      <c r="D40" s="14" t="s">
        <v>34</v>
      </c>
      <c r="E40" s="21" t="s">
        <v>0</v>
      </c>
      <c r="F40" s="19">
        <f t="shared" si="3"/>
        <v>10812459.93</v>
      </c>
      <c r="G40" s="19">
        <f t="shared" si="3"/>
        <v>10810522.539999999</v>
      </c>
      <c r="H40" s="41">
        <f t="shared" si="2"/>
        <v>99.982081875793824</v>
      </c>
    </row>
    <row r="41" spans="1:8" ht="30" outlineLevel="3">
      <c r="A41" s="13" t="s">
        <v>32</v>
      </c>
      <c r="B41" s="14" t="s">
        <v>14</v>
      </c>
      <c r="C41" s="14" t="s">
        <v>36</v>
      </c>
      <c r="D41" s="14" t="s">
        <v>34</v>
      </c>
      <c r="E41" s="21" t="s">
        <v>27</v>
      </c>
      <c r="F41" s="19">
        <f>F42+F43+F44</f>
        <v>10812459.93</v>
      </c>
      <c r="G41" s="19">
        <f>G42+G43+G44</f>
        <v>10810522.539999999</v>
      </c>
      <c r="H41" s="41">
        <f t="shared" si="2"/>
        <v>99.982081875793824</v>
      </c>
    </row>
    <row r="42" spans="1:8" ht="30" outlineLevel="3">
      <c r="A42" s="13" t="s">
        <v>390</v>
      </c>
      <c r="B42" s="14" t="s">
        <v>14</v>
      </c>
      <c r="C42" s="14" t="s">
        <v>36</v>
      </c>
      <c r="D42" s="14" t="s">
        <v>34</v>
      </c>
      <c r="E42" s="21" t="s">
        <v>388</v>
      </c>
      <c r="F42" s="19">
        <v>8453270</v>
      </c>
      <c r="G42" s="19">
        <v>8451339.8499999996</v>
      </c>
      <c r="H42" s="41">
        <f t="shared" si="2"/>
        <v>99.977166824199386</v>
      </c>
    </row>
    <row r="43" spans="1:8" ht="49.5" customHeight="1" outlineLevel="3">
      <c r="A43" s="13" t="s">
        <v>393</v>
      </c>
      <c r="B43" s="14" t="s">
        <v>14</v>
      </c>
      <c r="C43" s="14" t="s">
        <v>36</v>
      </c>
      <c r="D43" s="14" t="s">
        <v>34</v>
      </c>
      <c r="E43" s="21" t="s">
        <v>392</v>
      </c>
      <c r="F43" s="19">
        <v>165048.4</v>
      </c>
      <c r="G43" s="19">
        <v>165041.16</v>
      </c>
      <c r="H43" s="41">
        <f t="shared" si="2"/>
        <v>99.995613407945797</v>
      </c>
    </row>
    <row r="44" spans="1:8" ht="65.25" customHeight="1" outlineLevel="3">
      <c r="A44" s="13" t="s">
        <v>391</v>
      </c>
      <c r="B44" s="14" t="s">
        <v>14</v>
      </c>
      <c r="C44" s="14" t="s">
        <v>36</v>
      </c>
      <c r="D44" s="14" t="s">
        <v>34</v>
      </c>
      <c r="E44" s="21" t="s">
        <v>389</v>
      </c>
      <c r="F44" s="19">
        <v>2194141.5299999998</v>
      </c>
      <c r="G44" s="19">
        <v>2194141.5299999998</v>
      </c>
      <c r="H44" s="41">
        <f t="shared" si="2"/>
        <v>100</v>
      </c>
    </row>
    <row r="45" spans="1:8" outlineLevel="3">
      <c r="A45" s="24" t="s">
        <v>368</v>
      </c>
      <c r="B45" s="14" t="s">
        <v>14</v>
      </c>
      <c r="C45" s="14" t="s">
        <v>115</v>
      </c>
      <c r="D45" s="14" t="s">
        <v>16</v>
      </c>
      <c r="E45" s="21" t="s">
        <v>1</v>
      </c>
      <c r="F45" s="19">
        <f t="shared" ref="F45:G50" si="4">F46</f>
        <v>12150</v>
      </c>
      <c r="G45" s="19">
        <f t="shared" si="4"/>
        <v>12150</v>
      </c>
      <c r="H45" s="41">
        <f t="shared" si="2"/>
        <v>100</v>
      </c>
    </row>
    <row r="46" spans="1:8" ht="39.75" customHeight="1" outlineLevel="3">
      <c r="A46" s="28" t="s">
        <v>39</v>
      </c>
      <c r="B46" s="14" t="s">
        <v>14</v>
      </c>
      <c r="C46" s="14" t="s">
        <v>115</v>
      </c>
      <c r="D46" s="14" t="s">
        <v>20</v>
      </c>
      <c r="E46" s="21" t="s">
        <v>1</v>
      </c>
      <c r="F46" s="19">
        <f t="shared" si="4"/>
        <v>12150</v>
      </c>
      <c r="G46" s="19">
        <f t="shared" si="4"/>
        <v>12150</v>
      </c>
      <c r="H46" s="41">
        <f t="shared" si="2"/>
        <v>100</v>
      </c>
    </row>
    <row r="47" spans="1:8" ht="45" outlineLevel="3">
      <c r="A47" s="28" t="s">
        <v>21</v>
      </c>
      <c r="B47" s="14" t="s">
        <v>14</v>
      </c>
      <c r="C47" s="14" t="s">
        <v>115</v>
      </c>
      <c r="D47" s="14" t="s">
        <v>22</v>
      </c>
      <c r="E47" s="21" t="s">
        <v>1</v>
      </c>
      <c r="F47" s="19">
        <f t="shared" si="4"/>
        <v>12150</v>
      </c>
      <c r="G47" s="19">
        <f t="shared" si="4"/>
        <v>12150</v>
      </c>
      <c r="H47" s="41">
        <f t="shared" si="2"/>
        <v>100</v>
      </c>
    </row>
    <row r="48" spans="1:8" ht="75" outlineLevel="3">
      <c r="A48" s="24" t="s">
        <v>369</v>
      </c>
      <c r="B48" s="14" t="s">
        <v>14</v>
      </c>
      <c r="C48" s="14" t="s">
        <v>115</v>
      </c>
      <c r="D48" s="14" t="s">
        <v>367</v>
      </c>
      <c r="E48" s="21" t="s">
        <v>1</v>
      </c>
      <c r="F48" s="19">
        <f t="shared" si="4"/>
        <v>12150</v>
      </c>
      <c r="G48" s="19">
        <f t="shared" si="4"/>
        <v>12150</v>
      </c>
      <c r="H48" s="41">
        <f t="shared" si="2"/>
        <v>100</v>
      </c>
    </row>
    <row r="49" spans="1:8" ht="45" outlineLevel="3">
      <c r="A49" s="24" t="s">
        <v>40</v>
      </c>
      <c r="B49" s="14" t="s">
        <v>14</v>
      </c>
      <c r="C49" s="14" t="s">
        <v>115</v>
      </c>
      <c r="D49" s="14" t="s">
        <v>367</v>
      </c>
      <c r="E49" s="21" t="s">
        <v>41</v>
      </c>
      <c r="F49" s="19">
        <f t="shared" si="4"/>
        <v>12150</v>
      </c>
      <c r="G49" s="19">
        <f t="shared" si="4"/>
        <v>12150</v>
      </c>
      <c r="H49" s="41">
        <f t="shared" si="2"/>
        <v>100</v>
      </c>
    </row>
    <row r="50" spans="1:8" ht="45" outlineLevel="3">
      <c r="A50" s="24" t="s">
        <v>42</v>
      </c>
      <c r="B50" s="14" t="s">
        <v>14</v>
      </c>
      <c r="C50" s="14" t="s">
        <v>115</v>
      </c>
      <c r="D50" s="14" t="s">
        <v>367</v>
      </c>
      <c r="E50" s="21" t="s">
        <v>43</v>
      </c>
      <c r="F50" s="19">
        <f t="shared" si="4"/>
        <v>12150</v>
      </c>
      <c r="G50" s="19">
        <f t="shared" si="4"/>
        <v>12150</v>
      </c>
      <c r="H50" s="41">
        <f t="shared" si="2"/>
        <v>100</v>
      </c>
    </row>
    <row r="51" spans="1:8" ht="45" outlineLevel="3">
      <c r="A51" s="24" t="s">
        <v>394</v>
      </c>
      <c r="B51" s="14" t="s">
        <v>14</v>
      </c>
      <c r="C51" s="14" t="s">
        <v>115</v>
      </c>
      <c r="D51" s="14" t="s">
        <v>367</v>
      </c>
      <c r="E51" s="21" t="s">
        <v>395</v>
      </c>
      <c r="F51" s="19">
        <v>12150</v>
      </c>
      <c r="G51" s="19">
        <v>12150</v>
      </c>
      <c r="H51" s="41">
        <f t="shared" si="2"/>
        <v>100</v>
      </c>
    </row>
    <row r="52" spans="1:8" ht="60" outlineLevel="3">
      <c r="A52" s="13" t="s">
        <v>37</v>
      </c>
      <c r="B52" s="14" t="s">
        <v>14</v>
      </c>
      <c r="C52" s="14" t="s">
        <v>38</v>
      </c>
      <c r="D52" s="14" t="s">
        <v>16</v>
      </c>
      <c r="E52" s="14" t="s">
        <v>1</v>
      </c>
      <c r="F52" s="23">
        <f t="shared" ref="F52:G56" si="5">F53</f>
        <v>3600660</v>
      </c>
      <c r="G52" s="23">
        <f t="shared" si="5"/>
        <v>3600658.9199999995</v>
      </c>
      <c r="H52" s="41">
        <f t="shared" si="2"/>
        <v>99.999970005498966</v>
      </c>
    </row>
    <row r="53" spans="1:8" ht="45" outlineLevel="3">
      <c r="A53" s="25" t="s">
        <v>39</v>
      </c>
      <c r="B53" s="14" t="s">
        <v>14</v>
      </c>
      <c r="C53" s="14" t="s">
        <v>38</v>
      </c>
      <c r="D53" s="14" t="s">
        <v>20</v>
      </c>
      <c r="E53" s="14" t="s">
        <v>1</v>
      </c>
      <c r="F53" s="23">
        <f t="shared" si="5"/>
        <v>3600660</v>
      </c>
      <c r="G53" s="23">
        <f t="shared" si="5"/>
        <v>3600658.9199999995</v>
      </c>
      <c r="H53" s="41">
        <f t="shared" si="2"/>
        <v>99.999970005498966</v>
      </c>
    </row>
    <row r="54" spans="1:8" ht="45" outlineLevel="3">
      <c r="A54" s="16" t="s">
        <v>21</v>
      </c>
      <c r="B54" s="14" t="s">
        <v>14</v>
      </c>
      <c r="C54" s="14" t="s">
        <v>38</v>
      </c>
      <c r="D54" s="14" t="s">
        <v>22</v>
      </c>
      <c r="E54" s="14" t="s">
        <v>1</v>
      </c>
      <c r="F54" s="23">
        <f t="shared" si="5"/>
        <v>3600660</v>
      </c>
      <c r="G54" s="23">
        <f t="shared" si="5"/>
        <v>3600658.9199999995</v>
      </c>
      <c r="H54" s="41">
        <f t="shared" si="2"/>
        <v>99.999970005498966</v>
      </c>
    </row>
    <row r="55" spans="1:8" ht="45" outlineLevel="3">
      <c r="A55" s="20" t="s">
        <v>33</v>
      </c>
      <c r="B55" s="14" t="s">
        <v>14</v>
      </c>
      <c r="C55" s="14" t="s">
        <v>38</v>
      </c>
      <c r="D55" s="14" t="s">
        <v>34</v>
      </c>
      <c r="E55" s="21" t="s">
        <v>1</v>
      </c>
      <c r="F55" s="23">
        <f>F56+F61+F64</f>
        <v>3600660</v>
      </c>
      <c r="G55" s="23">
        <f>G56+G61+G64</f>
        <v>3600658.9199999995</v>
      </c>
      <c r="H55" s="41">
        <f t="shared" si="2"/>
        <v>99.999970005498966</v>
      </c>
    </row>
    <row r="56" spans="1:8" ht="60" outlineLevel="3">
      <c r="A56" s="13" t="s">
        <v>25</v>
      </c>
      <c r="B56" s="14" t="s">
        <v>14</v>
      </c>
      <c r="C56" s="14" t="s">
        <v>38</v>
      </c>
      <c r="D56" s="14" t="s">
        <v>34</v>
      </c>
      <c r="E56" s="21" t="s">
        <v>0</v>
      </c>
      <c r="F56" s="23">
        <f>F57</f>
        <v>3534066.48</v>
      </c>
      <c r="G56" s="23">
        <f>G57</f>
        <v>3534065.3999999994</v>
      </c>
      <c r="H56" s="41">
        <f t="shared" si="2"/>
        <v>99.999969440303218</v>
      </c>
    </row>
    <row r="57" spans="1:8" ht="30" outlineLevel="3">
      <c r="A57" s="13" t="s">
        <v>32</v>
      </c>
      <c r="B57" s="14" t="s">
        <v>14</v>
      </c>
      <c r="C57" s="14" t="s">
        <v>38</v>
      </c>
      <c r="D57" s="14" t="s">
        <v>34</v>
      </c>
      <c r="E57" s="21" t="s">
        <v>27</v>
      </c>
      <c r="F57" s="23">
        <f>F58+F59+F60</f>
        <v>3534066.48</v>
      </c>
      <c r="G57" s="23">
        <f>G58+G59+G60</f>
        <v>3534065.3999999994</v>
      </c>
      <c r="H57" s="41">
        <f t="shared" si="2"/>
        <v>99.999969440303218</v>
      </c>
    </row>
    <row r="58" spans="1:8" ht="30" outlineLevel="3">
      <c r="A58" s="13" t="s">
        <v>390</v>
      </c>
      <c r="B58" s="14" t="s">
        <v>14</v>
      </c>
      <c r="C58" s="14" t="s">
        <v>38</v>
      </c>
      <c r="D58" s="14" t="s">
        <v>34</v>
      </c>
      <c r="E58" s="21" t="s">
        <v>388</v>
      </c>
      <c r="F58" s="23">
        <v>2712293.95</v>
      </c>
      <c r="G58" s="23">
        <v>2712293.26</v>
      </c>
      <c r="H58" s="41">
        <f t="shared" si="2"/>
        <v>99.999974560279483</v>
      </c>
    </row>
    <row r="59" spans="1:8" ht="60" outlineLevel="3">
      <c r="A59" s="13" t="s">
        <v>393</v>
      </c>
      <c r="B59" s="14" t="s">
        <v>14</v>
      </c>
      <c r="C59" s="14" t="s">
        <v>38</v>
      </c>
      <c r="D59" s="14" t="s">
        <v>34</v>
      </c>
      <c r="E59" s="21" t="s">
        <v>392</v>
      </c>
      <c r="F59" s="23">
        <v>7247.67</v>
      </c>
      <c r="G59" s="23">
        <v>7247.67</v>
      </c>
      <c r="H59" s="41">
        <f t="shared" si="2"/>
        <v>100</v>
      </c>
    </row>
    <row r="60" spans="1:8" ht="63" customHeight="1" outlineLevel="3">
      <c r="A60" s="13" t="s">
        <v>391</v>
      </c>
      <c r="B60" s="14" t="s">
        <v>14</v>
      </c>
      <c r="C60" s="14" t="s">
        <v>38</v>
      </c>
      <c r="D60" s="14" t="s">
        <v>34</v>
      </c>
      <c r="E60" s="21" t="s">
        <v>389</v>
      </c>
      <c r="F60" s="23">
        <v>814524.86</v>
      </c>
      <c r="G60" s="23">
        <v>814524.47</v>
      </c>
      <c r="H60" s="41">
        <f t="shared" si="2"/>
        <v>99.999952119325116</v>
      </c>
    </row>
    <row r="61" spans="1:8" ht="45" outlineLevel="3">
      <c r="A61" s="13" t="s">
        <v>40</v>
      </c>
      <c r="B61" s="14" t="s">
        <v>14</v>
      </c>
      <c r="C61" s="14" t="s">
        <v>38</v>
      </c>
      <c r="D61" s="14" t="s">
        <v>34</v>
      </c>
      <c r="E61" s="21" t="s">
        <v>41</v>
      </c>
      <c r="F61" s="23">
        <f>F62</f>
        <v>65593.52</v>
      </c>
      <c r="G61" s="23">
        <f>G62</f>
        <v>65593.52</v>
      </c>
      <c r="H61" s="41">
        <f t="shared" si="2"/>
        <v>100</v>
      </c>
    </row>
    <row r="62" spans="1:8" ht="45" outlineLevel="3">
      <c r="A62" s="13" t="s">
        <v>42</v>
      </c>
      <c r="B62" s="14" t="s">
        <v>14</v>
      </c>
      <c r="C62" s="14" t="s">
        <v>38</v>
      </c>
      <c r="D62" s="14" t="s">
        <v>34</v>
      </c>
      <c r="E62" s="21" t="s">
        <v>43</v>
      </c>
      <c r="F62" s="23">
        <f>F63</f>
        <v>65593.52</v>
      </c>
      <c r="G62" s="23">
        <f>G63</f>
        <v>65593.52</v>
      </c>
      <c r="H62" s="41">
        <f t="shared" si="2"/>
        <v>100</v>
      </c>
    </row>
    <row r="63" spans="1:8" outlineLevel="3">
      <c r="A63" s="13" t="s">
        <v>412</v>
      </c>
      <c r="B63" s="14" t="s">
        <v>14</v>
      </c>
      <c r="C63" s="14" t="s">
        <v>38</v>
      </c>
      <c r="D63" s="14" t="s">
        <v>34</v>
      </c>
      <c r="E63" s="21" t="s">
        <v>395</v>
      </c>
      <c r="F63" s="23">
        <v>65593.52</v>
      </c>
      <c r="G63" s="23">
        <v>65593.52</v>
      </c>
      <c r="H63" s="41">
        <f t="shared" si="2"/>
        <v>100</v>
      </c>
    </row>
    <row r="64" spans="1:8" outlineLevel="3">
      <c r="A64" s="13" t="s">
        <v>44</v>
      </c>
      <c r="B64" s="14" t="s">
        <v>14</v>
      </c>
      <c r="C64" s="14" t="s">
        <v>38</v>
      </c>
      <c r="D64" s="14" t="s">
        <v>34</v>
      </c>
      <c r="E64" s="21" t="s">
        <v>45</v>
      </c>
      <c r="F64" s="23">
        <f>F65</f>
        <v>1000</v>
      </c>
      <c r="G64" s="23">
        <f>G65</f>
        <v>1000</v>
      </c>
      <c r="H64" s="41">
        <f t="shared" si="2"/>
        <v>100</v>
      </c>
    </row>
    <row r="65" spans="1:8" outlineLevel="3">
      <c r="A65" s="13" t="s">
        <v>46</v>
      </c>
      <c r="B65" s="14" t="s">
        <v>14</v>
      </c>
      <c r="C65" s="14" t="s">
        <v>38</v>
      </c>
      <c r="D65" s="14" t="s">
        <v>34</v>
      </c>
      <c r="E65" s="21" t="s">
        <v>47</v>
      </c>
      <c r="F65" s="23">
        <f>F66</f>
        <v>1000</v>
      </c>
      <c r="G65" s="23">
        <f>G66</f>
        <v>1000</v>
      </c>
      <c r="H65" s="41">
        <f t="shared" si="2"/>
        <v>100</v>
      </c>
    </row>
    <row r="66" spans="1:8" outlineLevel="3">
      <c r="A66" s="13" t="s">
        <v>407</v>
      </c>
      <c r="B66" s="14" t="s">
        <v>14</v>
      </c>
      <c r="C66" s="14" t="s">
        <v>38</v>
      </c>
      <c r="D66" s="14" t="s">
        <v>34</v>
      </c>
      <c r="E66" s="21" t="s">
        <v>403</v>
      </c>
      <c r="F66" s="23">
        <v>1000</v>
      </c>
      <c r="G66" s="23">
        <v>1000</v>
      </c>
      <c r="H66" s="41">
        <f t="shared" si="2"/>
        <v>100</v>
      </c>
    </row>
    <row r="67" spans="1:8" ht="30" outlineLevel="3">
      <c r="A67" s="24" t="s">
        <v>364</v>
      </c>
      <c r="B67" s="14" t="s">
        <v>14</v>
      </c>
      <c r="C67" s="14" t="s">
        <v>165</v>
      </c>
      <c r="D67" s="14" t="s">
        <v>16</v>
      </c>
      <c r="E67" s="21" t="s">
        <v>1</v>
      </c>
      <c r="F67" s="19">
        <f t="shared" ref="F67:G71" si="6">F68</f>
        <v>297500</v>
      </c>
      <c r="G67" s="19">
        <f t="shared" si="6"/>
        <v>297500</v>
      </c>
      <c r="H67" s="41">
        <f t="shared" si="2"/>
        <v>100</v>
      </c>
    </row>
    <row r="68" spans="1:8" ht="45" outlineLevel="3">
      <c r="A68" s="28" t="s">
        <v>39</v>
      </c>
      <c r="B68" s="14" t="s">
        <v>14</v>
      </c>
      <c r="C68" s="14" t="s">
        <v>165</v>
      </c>
      <c r="D68" s="14" t="s">
        <v>20</v>
      </c>
      <c r="E68" s="21" t="s">
        <v>1</v>
      </c>
      <c r="F68" s="19">
        <f t="shared" si="6"/>
        <v>297500</v>
      </c>
      <c r="G68" s="19">
        <f t="shared" si="6"/>
        <v>297500</v>
      </c>
      <c r="H68" s="41">
        <f t="shared" si="2"/>
        <v>100</v>
      </c>
    </row>
    <row r="69" spans="1:8" ht="45" outlineLevel="3">
      <c r="A69" s="28" t="s">
        <v>21</v>
      </c>
      <c r="B69" s="14" t="s">
        <v>14</v>
      </c>
      <c r="C69" s="14" t="s">
        <v>165</v>
      </c>
      <c r="D69" s="14" t="s">
        <v>22</v>
      </c>
      <c r="E69" s="21" t="s">
        <v>1</v>
      </c>
      <c r="F69" s="19">
        <f t="shared" si="6"/>
        <v>297500</v>
      </c>
      <c r="G69" s="19">
        <f t="shared" si="6"/>
        <v>297500</v>
      </c>
      <c r="H69" s="41">
        <f t="shared" si="2"/>
        <v>100</v>
      </c>
    </row>
    <row r="70" spans="1:8" outlineLevel="3">
      <c r="A70" s="24" t="s">
        <v>365</v>
      </c>
      <c r="B70" s="14" t="s">
        <v>14</v>
      </c>
      <c r="C70" s="14" t="s">
        <v>165</v>
      </c>
      <c r="D70" s="14" t="s">
        <v>362</v>
      </c>
      <c r="E70" s="21" t="s">
        <v>1</v>
      </c>
      <c r="F70" s="19">
        <f t="shared" si="6"/>
        <v>297500</v>
      </c>
      <c r="G70" s="19">
        <f t="shared" si="6"/>
        <v>297500</v>
      </c>
      <c r="H70" s="41">
        <f t="shared" si="2"/>
        <v>100</v>
      </c>
    </row>
    <row r="71" spans="1:8" outlineLevel="3">
      <c r="A71" s="24" t="s">
        <v>44</v>
      </c>
      <c r="B71" s="14" t="s">
        <v>14</v>
      </c>
      <c r="C71" s="14" t="s">
        <v>165</v>
      </c>
      <c r="D71" s="14" t="s">
        <v>362</v>
      </c>
      <c r="E71" s="21" t="s">
        <v>45</v>
      </c>
      <c r="F71" s="19">
        <f t="shared" si="6"/>
        <v>297500</v>
      </c>
      <c r="G71" s="19">
        <f t="shared" si="6"/>
        <v>297500</v>
      </c>
      <c r="H71" s="41">
        <f t="shared" si="2"/>
        <v>100</v>
      </c>
    </row>
    <row r="72" spans="1:8" outlineLevel="3">
      <c r="A72" s="24" t="s">
        <v>366</v>
      </c>
      <c r="B72" s="14" t="s">
        <v>14</v>
      </c>
      <c r="C72" s="14" t="s">
        <v>165</v>
      </c>
      <c r="D72" s="14" t="s">
        <v>362</v>
      </c>
      <c r="E72" s="21" t="s">
        <v>363</v>
      </c>
      <c r="F72" s="19">
        <v>297500</v>
      </c>
      <c r="G72" s="19">
        <v>297500</v>
      </c>
      <c r="H72" s="41">
        <f t="shared" si="2"/>
        <v>100</v>
      </c>
    </row>
    <row r="73" spans="1:8" outlineLevel="5">
      <c r="A73" s="13" t="s">
        <v>48</v>
      </c>
      <c r="B73" s="14" t="s">
        <v>14</v>
      </c>
      <c r="C73" s="14" t="s">
        <v>49</v>
      </c>
      <c r="D73" s="14" t="s">
        <v>16</v>
      </c>
      <c r="E73" s="14" t="s">
        <v>1</v>
      </c>
      <c r="F73" s="19">
        <f t="shared" ref="F73:G77" si="7">F74</f>
        <v>100000</v>
      </c>
      <c r="G73" s="19">
        <f t="shared" si="7"/>
        <v>0</v>
      </c>
      <c r="H73" s="41">
        <f t="shared" si="2"/>
        <v>0</v>
      </c>
    </row>
    <row r="74" spans="1:8" ht="31.5" customHeight="1" outlineLevel="5">
      <c r="A74" s="16" t="s">
        <v>39</v>
      </c>
      <c r="B74" s="14" t="s">
        <v>14</v>
      </c>
      <c r="C74" s="14" t="s">
        <v>49</v>
      </c>
      <c r="D74" s="14" t="s">
        <v>20</v>
      </c>
      <c r="E74" s="22" t="s">
        <v>1</v>
      </c>
      <c r="F74" s="23">
        <f t="shared" si="7"/>
        <v>100000</v>
      </c>
      <c r="G74" s="23">
        <f t="shared" si="7"/>
        <v>0</v>
      </c>
      <c r="H74" s="41">
        <f t="shared" si="2"/>
        <v>0</v>
      </c>
    </row>
    <row r="75" spans="1:8" ht="46.5" customHeight="1" outlineLevel="5">
      <c r="A75" s="16" t="s">
        <v>21</v>
      </c>
      <c r="B75" s="14" t="s">
        <v>14</v>
      </c>
      <c r="C75" s="14" t="s">
        <v>49</v>
      </c>
      <c r="D75" s="14" t="s">
        <v>22</v>
      </c>
      <c r="E75" s="14" t="s">
        <v>1</v>
      </c>
      <c r="F75" s="23">
        <f t="shared" si="7"/>
        <v>100000</v>
      </c>
      <c r="G75" s="23">
        <f t="shared" si="7"/>
        <v>0</v>
      </c>
      <c r="H75" s="41">
        <f t="shared" si="2"/>
        <v>0</v>
      </c>
    </row>
    <row r="76" spans="1:8" ht="34.5" customHeight="1" outlineLevel="1">
      <c r="A76" s="13" t="s">
        <v>50</v>
      </c>
      <c r="B76" s="14" t="s">
        <v>14</v>
      </c>
      <c r="C76" s="14" t="s">
        <v>49</v>
      </c>
      <c r="D76" s="14" t="s">
        <v>51</v>
      </c>
      <c r="E76" s="21" t="s">
        <v>1</v>
      </c>
      <c r="F76" s="19">
        <f t="shared" si="7"/>
        <v>100000</v>
      </c>
      <c r="G76" s="19">
        <f t="shared" si="7"/>
        <v>0</v>
      </c>
      <c r="H76" s="41">
        <f t="shared" si="2"/>
        <v>0</v>
      </c>
    </row>
    <row r="77" spans="1:8" ht="21.75" customHeight="1" outlineLevel="1">
      <c r="A77" s="16" t="s">
        <v>44</v>
      </c>
      <c r="B77" s="14" t="s">
        <v>14</v>
      </c>
      <c r="C77" s="14" t="s">
        <v>49</v>
      </c>
      <c r="D77" s="14" t="s">
        <v>51</v>
      </c>
      <c r="E77" s="14" t="s">
        <v>45</v>
      </c>
      <c r="F77" s="19">
        <f t="shared" si="7"/>
        <v>100000</v>
      </c>
      <c r="G77" s="19">
        <f t="shared" si="7"/>
        <v>0</v>
      </c>
      <c r="H77" s="41">
        <f t="shared" si="2"/>
        <v>0</v>
      </c>
    </row>
    <row r="78" spans="1:8" outlineLevel="2">
      <c r="A78" s="13" t="s">
        <v>52</v>
      </c>
      <c r="B78" s="14" t="s">
        <v>14</v>
      </c>
      <c r="C78" s="14" t="s">
        <v>49</v>
      </c>
      <c r="D78" s="14" t="s">
        <v>51</v>
      </c>
      <c r="E78" s="21" t="s">
        <v>53</v>
      </c>
      <c r="F78" s="19">
        <v>100000</v>
      </c>
      <c r="G78" s="19">
        <v>0</v>
      </c>
      <c r="H78" s="41">
        <f t="shared" si="2"/>
        <v>0</v>
      </c>
    </row>
    <row r="79" spans="1:8" ht="20.25" customHeight="1" outlineLevel="3">
      <c r="A79" s="13" t="s">
        <v>54</v>
      </c>
      <c r="B79" s="14" t="s">
        <v>14</v>
      </c>
      <c r="C79" s="14" t="s">
        <v>55</v>
      </c>
      <c r="D79" s="14" t="s">
        <v>16</v>
      </c>
      <c r="E79" s="14" t="s">
        <v>1</v>
      </c>
      <c r="F79" s="19">
        <f>F85+F96+F146+F80+F115+F90</f>
        <v>38178690</v>
      </c>
      <c r="G79" s="19">
        <f>G85+G96+G146+G80+G115+G90</f>
        <v>37700165.900000006</v>
      </c>
      <c r="H79" s="41">
        <f t="shared" si="2"/>
        <v>98.74661990759769</v>
      </c>
    </row>
    <row r="80" spans="1:8" ht="72.75" customHeight="1" outlineLevel="5">
      <c r="A80" s="13" t="s">
        <v>56</v>
      </c>
      <c r="B80" s="14" t="s">
        <v>14</v>
      </c>
      <c r="C80" s="14" t="s">
        <v>55</v>
      </c>
      <c r="D80" s="14" t="s">
        <v>57</v>
      </c>
      <c r="E80" s="21" t="s">
        <v>1</v>
      </c>
      <c r="F80" s="19">
        <f t="shared" ref="F80:G83" si="8">F81</f>
        <v>123000</v>
      </c>
      <c r="G80" s="19">
        <f t="shared" si="8"/>
        <v>108164.74</v>
      </c>
      <c r="H80" s="41">
        <f t="shared" ref="H80:H143" si="9">G80/F80*100</f>
        <v>87.938813008130097</v>
      </c>
    </row>
    <row r="81" spans="1:8" ht="54" customHeight="1" outlineLevel="5">
      <c r="A81" s="13" t="s">
        <v>300</v>
      </c>
      <c r="B81" s="14" t="s">
        <v>14</v>
      </c>
      <c r="C81" s="14" t="s">
        <v>55</v>
      </c>
      <c r="D81" s="14" t="s">
        <v>58</v>
      </c>
      <c r="E81" s="21" t="s">
        <v>1</v>
      </c>
      <c r="F81" s="19">
        <f t="shared" si="8"/>
        <v>123000</v>
      </c>
      <c r="G81" s="19">
        <f t="shared" si="8"/>
        <v>108164.74</v>
      </c>
      <c r="H81" s="41">
        <f t="shared" si="9"/>
        <v>87.938813008130097</v>
      </c>
    </row>
    <row r="82" spans="1:8" ht="36.75" customHeight="1" outlineLevel="5">
      <c r="A82" s="13" t="s">
        <v>40</v>
      </c>
      <c r="B82" s="14" t="s">
        <v>14</v>
      </c>
      <c r="C82" s="14" t="s">
        <v>55</v>
      </c>
      <c r="D82" s="14" t="s">
        <v>58</v>
      </c>
      <c r="E82" s="21" t="s">
        <v>41</v>
      </c>
      <c r="F82" s="19">
        <f t="shared" si="8"/>
        <v>123000</v>
      </c>
      <c r="G82" s="19">
        <f t="shared" si="8"/>
        <v>108164.74</v>
      </c>
      <c r="H82" s="41">
        <f t="shared" si="9"/>
        <v>87.938813008130097</v>
      </c>
    </row>
    <row r="83" spans="1:8" ht="63.75" customHeight="1" outlineLevel="5">
      <c r="A83" s="13" t="s">
        <v>42</v>
      </c>
      <c r="B83" s="14" t="s">
        <v>14</v>
      </c>
      <c r="C83" s="14" t="s">
        <v>55</v>
      </c>
      <c r="D83" s="14" t="s">
        <v>58</v>
      </c>
      <c r="E83" s="21" t="s">
        <v>43</v>
      </c>
      <c r="F83" s="19">
        <f t="shared" si="8"/>
        <v>123000</v>
      </c>
      <c r="G83" s="19">
        <f t="shared" si="8"/>
        <v>108164.74</v>
      </c>
      <c r="H83" s="41">
        <f t="shared" si="9"/>
        <v>87.938813008130097</v>
      </c>
    </row>
    <row r="84" spans="1:8" ht="54.4" customHeight="1" outlineLevel="5">
      <c r="A84" s="24" t="s">
        <v>394</v>
      </c>
      <c r="B84" s="14" t="s">
        <v>14</v>
      </c>
      <c r="C84" s="14" t="s">
        <v>55</v>
      </c>
      <c r="D84" s="14" t="s">
        <v>58</v>
      </c>
      <c r="E84" s="21" t="s">
        <v>395</v>
      </c>
      <c r="F84" s="19">
        <v>123000</v>
      </c>
      <c r="G84" s="19">
        <v>108164.74</v>
      </c>
      <c r="H84" s="41">
        <f t="shared" si="9"/>
        <v>87.938813008130097</v>
      </c>
    </row>
    <row r="85" spans="1:8" ht="78.75" customHeight="1" outlineLevel="3">
      <c r="A85" s="13" t="s">
        <v>59</v>
      </c>
      <c r="B85" s="14" t="s">
        <v>14</v>
      </c>
      <c r="C85" s="14" t="s">
        <v>55</v>
      </c>
      <c r="D85" s="21" t="s">
        <v>60</v>
      </c>
      <c r="E85" s="21" t="s">
        <v>1</v>
      </c>
      <c r="F85" s="19">
        <f t="shared" ref="F85:G88" si="10">F86</f>
        <v>1590000</v>
      </c>
      <c r="G85" s="19">
        <f t="shared" si="10"/>
        <v>1589998.58</v>
      </c>
      <c r="H85" s="41">
        <f t="shared" si="9"/>
        <v>99.999910691823899</v>
      </c>
    </row>
    <row r="86" spans="1:8" ht="65.45" customHeight="1" outlineLevel="3">
      <c r="A86" s="13" t="s">
        <v>61</v>
      </c>
      <c r="B86" s="14" t="s">
        <v>14</v>
      </c>
      <c r="C86" s="14" t="s">
        <v>55</v>
      </c>
      <c r="D86" s="21" t="s">
        <v>62</v>
      </c>
      <c r="E86" s="21" t="s">
        <v>1</v>
      </c>
      <c r="F86" s="19">
        <f t="shared" si="10"/>
        <v>1590000</v>
      </c>
      <c r="G86" s="19">
        <f t="shared" si="10"/>
        <v>1589998.58</v>
      </c>
      <c r="H86" s="41">
        <f t="shared" si="9"/>
        <v>99.999910691823899</v>
      </c>
    </row>
    <row r="87" spans="1:8" ht="34.5" customHeight="1" outlineLevel="3">
      <c r="A87" s="13" t="s">
        <v>40</v>
      </c>
      <c r="B87" s="14" t="s">
        <v>14</v>
      </c>
      <c r="C87" s="14" t="s">
        <v>55</v>
      </c>
      <c r="D87" s="21" t="s">
        <v>62</v>
      </c>
      <c r="E87" s="21" t="s">
        <v>41</v>
      </c>
      <c r="F87" s="19">
        <f t="shared" si="10"/>
        <v>1590000</v>
      </c>
      <c r="G87" s="19">
        <f t="shared" si="10"/>
        <v>1589998.58</v>
      </c>
      <c r="H87" s="41">
        <f t="shared" si="9"/>
        <v>99.999910691823899</v>
      </c>
    </row>
    <row r="88" spans="1:8" ht="66.75" customHeight="1" outlineLevel="3">
      <c r="A88" s="13" t="s">
        <v>42</v>
      </c>
      <c r="B88" s="14" t="s">
        <v>14</v>
      </c>
      <c r="C88" s="14" t="s">
        <v>55</v>
      </c>
      <c r="D88" s="21" t="s">
        <v>62</v>
      </c>
      <c r="E88" s="21" t="s">
        <v>43</v>
      </c>
      <c r="F88" s="19">
        <f t="shared" si="10"/>
        <v>1590000</v>
      </c>
      <c r="G88" s="19">
        <f t="shared" si="10"/>
        <v>1589998.58</v>
      </c>
      <c r="H88" s="41">
        <f t="shared" si="9"/>
        <v>99.999910691823899</v>
      </c>
    </row>
    <row r="89" spans="1:8" ht="54" customHeight="1" outlineLevel="3">
      <c r="A89" s="24" t="s">
        <v>394</v>
      </c>
      <c r="B89" s="14" t="s">
        <v>14</v>
      </c>
      <c r="C89" s="14" t="s">
        <v>55</v>
      </c>
      <c r="D89" s="21" t="s">
        <v>62</v>
      </c>
      <c r="E89" s="21" t="s">
        <v>395</v>
      </c>
      <c r="F89" s="19">
        <v>1590000</v>
      </c>
      <c r="G89" s="19">
        <v>1589998.58</v>
      </c>
      <c r="H89" s="41">
        <f t="shared" si="9"/>
        <v>99.999910691823899</v>
      </c>
    </row>
    <row r="90" spans="1:8" ht="104.25" customHeight="1" outlineLevel="3">
      <c r="A90" s="20" t="s">
        <v>142</v>
      </c>
      <c r="B90" s="14" t="s">
        <v>14</v>
      </c>
      <c r="C90" s="14" t="s">
        <v>55</v>
      </c>
      <c r="D90" s="21" t="s">
        <v>143</v>
      </c>
      <c r="E90" s="21" t="s">
        <v>1</v>
      </c>
      <c r="F90" s="19">
        <f t="shared" ref="F90:G94" si="11">F91</f>
        <v>609400</v>
      </c>
      <c r="G90" s="19">
        <f t="shared" si="11"/>
        <v>605086</v>
      </c>
      <c r="H90" s="41">
        <f t="shared" si="9"/>
        <v>99.292090580899256</v>
      </c>
    </row>
    <row r="91" spans="1:8" ht="83.25" customHeight="1" outlineLevel="3">
      <c r="A91" s="13" t="s">
        <v>154</v>
      </c>
      <c r="B91" s="14" t="s">
        <v>14</v>
      </c>
      <c r="C91" s="14" t="s">
        <v>55</v>
      </c>
      <c r="D91" s="21" t="s">
        <v>155</v>
      </c>
      <c r="E91" s="21" t="s">
        <v>1</v>
      </c>
      <c r="F91" s="19">
        <f t="shared" si="11"/>
        <v>609400</v>
      </c>
      <c r="G91" s="19">
        <f t="shared" si="11"/>
        <v>605086</v>
      </c>
      <c r="H91" s="41">
        <f t="shared" si="9"/>
        <v>99.292090580899256</v>
      </c>
    </row>
    <row r="92" spans="1:8" ht="102.75" customHeight="1" outlineLevel="3">
      <c r="A92" s="24" t="s">
        <v>156</v>
      </c>
      <c r="B92" s="14" t="s">
        <v>14</v>
      </c>
      <c r="C92" s="14" t="s">
        <v>55</v>
      </c>
      <c r="D92" s="21" t="s">
        <v>157</v>
      </c>
      <c r="E92" s="21" t="s">
        <v>1</v>
      </c>
      <c r="F92" s="19">
        <f t="shared" si="11"/>
        <v>609400</v>
      </c>
      <c r="G92" s="19">
        <f t="shared" si="11"/>
        <v>605086</v>
      </c>
      <c r="H92" s="41">
        <f t="shared" si="9"/>
        <v>99.292090580899256</v>
      </c>
    </row>
    <row r="93" spans="1:8" ht="45" customHeight="1" outlineLevel="3">
      <c r="A93" s="24" t="s">
        <v>40</v>
      </c>
      <c r="B93" s="14" t="s">
        <v>14</v>
      </c>
      <c r="C93" s="14" t="s">
        <v>55</v>
      </c>
      <c r="D93" s="21" t="s">
        <v>157</v>
      </c>
      <c r="E93" s="21" t="s">
        <v>41</v>
      </c>
      <c r="F93" s="19">
        <f t="shared" si="11"/>
        <v>609400</v>
      </c>
      <c r="G93" s="19">
        <f t="shared" si="11"/>
        <v>605086</v>
      </c>
      <c r="H93" s="41">
        <f t="shared" si="9"/>
        <v>99.292090580899256</v>
      </c>
    </row>
    <row r="94" spans="1:8" ht="46.5" customHeight="1" outlineLevel="3">
      <c r="A94" s="13" t="s">
        <v>42</v>
      </c>
      <c r="B94" s="14" t="s">
        <v>14</v>
      </c>
      <c r="C94" s="14" t="s">
        <v>55</v>
      </c>
      <c r="D94" s="21" t="s">
        <v>157</v>
      </c>
      <c r="E94" s="21" t="s">
        <v>43</v>
      </c>
      <c r="F94" s="19">
        <f t="shared" si="11"/>
        <v>609400</v>
      </c>
      <c r="G94" s="19">
        <f t="shared" si="11"/>
        <v>605086</v>
      </c>
      <c r="H94" s="41">
        <f t="shared" si="9"/>
        <v>99.292090580899256</v>
      </c>
    </row>
    <row r="95" spans="1:8" ht="46.5" customHeight="1" outlineLevel="3">
      <c r="A95" s="24" t="s">
        <v>394</v>
      </c>
      <c r="B95" s="14" t="s">
        <v>14</v>
      </c>
      <c r="C95" s="14" t="s">
        <v>55</v>
      </c>
      <c r="D95" s="21" t="s">
        <v>157</v>
      </c>
      <c r="E95" s="21" t="s">
        <v>395</v>
      </c>
      <c r="F95" s="19">
        <v>609400</v>
      </c>
      <c r="G95" s="19">
        <v>605086</v>
      </c>
      <c r="H95" s="41">
        <f t="shared" si="9"/>
        <v>99.292090580899256</v>
      </c>
    </row>
    <row r="96" spans="1:8" ht="69.75" customHeight="1" outlineLevel="5">
      <c r="A96" s="13" t="s">
        <v>63</v>
      </c>
      <c r="B96" s="14" t="s">
        <v>14</v>
      </c>
      <c r="C96" s="14" t="s">
        <v>55</v>
      </c>
      <c r="D96" s="14" t="s">
        <v>64</v>
      </c>
      <c r="E96" s="14" t="s">
        <v>1</v>
      </c>
      <c r="F96" s="19">
        <f>F97+F106</f>
        <v>6720439</v>
      </c>
      <c r="G96" s="19">
        <f>G97+G106</f>
        <v>6290432.96</v>
      </c>
      <c r="H96" s="41">
        <f t="shared" si="9"/>
        <v>93.601518591270604</v>
      </c>
    </row>
    <row r="97" spans="1:8" ht="53.25" customHeight="1" outlineLevel="1">
      <c r="A97" s="13" t="s">
        <v>65</v>
      </c>
      <c r="B97" s="14" t="s">
        <v>14</v>
      </c>
      <c r="C97" s="14" t="s">
        <v>55</v>
      </c>
      <c r="D97" s="14" t="s">
        <v>66</v>
      </c>
      <c r="E97" s="14" t="s">
        <v>1</v>
      </c>
      <c r="F97" s="19">
        <f>F98+F102</f>
        <v>5283109</v>
      </c>
      <c r="G97" s="19">
        <f>G98+G102</f>
        <v>5283109</v>
      </c>
      <c r="H97" s="41">
        <f t="shared" si="9"/>
        <v>100</v>
      </c>
    </row>
    <row r="98" spans="1:8" ht="50.25" customHeight="1" outlineLevel="1">
      <c r="A98" s="24" t="s">
        <v>301</v>
      </c>
      <c r="B98" s="14" t="s">
        <v>14</v>
      </c>
      <c r="C98" s="14" t="s">
        <v>55</v>
      </c>
      <c r="D98" s="14" t="s">
        <v>67</v>
      </c>
      <c r="E98" s="14" t="s">
        <v>1</v>
      </c>
      <c r="F98" s="19">
        <f t="shared" ref="F98:G100" si="12">F99</f>
        <v>2415900</v>
      </c>
      <c r="G98" s="19">
        <f t="shared" si="12"/>
        <v>2415900</v>
      </c>
      <c r="H98" s="41">
        <f t="shared" si="9"/>
        <v>100</v>
      </c>
    </row>
    <row r="99" spans="1:8" ht="51" customHeight="1" outlineLevel="1">
      <c r="A99" s="13" t="s">
        <v>68</v>
      </c>
      <c r="B99" s="14" t="s">
        <v>14</v>
      </c>
      <c r="C99" s="14" t="s">
        <v>55</v>
      </c>
      <c r="D99" s="14" t="s">
        <v>67</v>
      </c>
      <c r="E99" s="14" t="s">
        <v>69</v>
      </c>
      <c r="F99" s="19">
        <f t="shared" si="12"/>
        <v>2415900</v>
      </c>
      <c r="G99" s="19">
        <f t="shared" si="12"/>
        <v>2415900</v>
      </c>
      <c r="H99" s="41">
        <f t="shared" si="9"/>
        <v>100</v>
      </c>
    </row>
    <row r="100" spans="1:8" outlineLevel="1">
      <c r="A100" s="13" t="s">
        <v>70</v>
      </c>
      <c r="B100" s="14" t="s">
        <v>14</v>
      </c>
      <c r="C100" s="14" t="s">
        <v>55</v>
      </c>
      <c r="D100" s="14" t="s">
        <v>67</v>
      </c>
      <c r="E100" s="14" t="s">
        <v>71</v>
      </c>
      <c r="F100" s="19">
        <f t="shared" si="12"/>
        <v>2415900</v>
      </c>
      <c r="G100" s="19">
        <f t="shared" si="12"/>
        <v>2415900</v>
      </c>
      <c r="H100" s="41">
        <f t="shared" si="9"/>
        <v>100</v>
      </c>
    </row>
    <row r="101" spans="1:8" ht="90" outlineLevel="1">
      <c r="A101" s="13" t="s">
        <v>397</v>
      </c>
      <c r="B101" s="14" t="s">
        <v>14</v>
      </c>
      <c r="C101" s="14" t="s">
        <v>55</v>
      </c>
      <c r="D101" s="14" t="s">
        <v>67</v>
      </c>
      <c r="E101" s="14" t="s">
        <v>396</v>
      </c>
      <c r="F101" s="19">
        <v>2415900</v>
      </c>
      <c r="G101" s="19">
        <v>2415900</v>
      </c>
      <c r="H101" s="41">
        <f t="shared" si="9"/>
        <v>100</v>
      </c>
    </row>
    <row r="102" spans="1:8" ht="70.5" customHeight="1" outlineLevel="1">
      <c r="A102" s="13" t="s">
        <v>2</v>
      </c>
      <c r="B102" s="14" t="s">
        <v>14</v>
      </c>
      <c r="C102" s="14" t="s">
        <v>55</v>
      </c>
      <c r="D102" s="14" t="s">
        <v>299</v>
      </c>
      <c r="E102" s="14" t="s">
        <v>1</v>
      </c>
      <c r="F102" s="19">
        <f t="shared" ref="F102:G104" si="13">F103</f>
        <v>2867209</v>
      </c>
      <c r="G102" s="19">
        <f t="shared" si="13"/>
        <v>2867209</v>
      </c>
      <c r="H102" s="41">
        <f t="shared" si="9"/>
        <v>100</v>
      </c>
    </row>
    <row r="103" spans="1:8" ht="45" outlineLevel="1">
      <c r="A103" s="13" t="s">
        <v>68</v>
      </c>
      <c r="B103" s="14" t="s">
        <v>14</v>
      </c>
      <c r="C103" s="14" t="s">
        <v>55</v>
      </c>
      <c r="D103" s="14" t="s">
        <v>299</v>
      </c>
      <c r="E103" s="14" t="s">
        <v>69</v>
      </c>
      <c r="F103" s="19">
        <f t="shared" si="13"/>
        <v>2867209</v>
      </c>
      <c r="G103" s="19">
        <f t="shared" si="13"/>
        <v>2867209</v>
      </c>
      <c r="H103" s="41">
        <f t="shared" si="9"/>
        <v>100</v>
      </c>
    </row>
    <row r="104" spans="1:8" outlineLevel="1">
      <c r="A104" s="13" t="s">
        <v>70</v>
      </c>
      <c r="B104" s="14" t="s">
        <v>14</v>
      </c>
      <c r="C104" s="14" t="s">
        <v>55</v>
      </c>
      <c r="D104" s="14" t="s">
        <v>299</v>
      </c>
      <c r="E104" s="14" t="s">
        <v>71</v>
      </c>
      <c r="F104" s="19">
        <f t="shared" si="13"/>
        <v>2867209</v>
      </c>
      <c r="G104" s="19">
        <f t="shared" si="13"/>
        <v>2867209</v>
      </c>
      <c r="H104" s="41">
        <f t="shared" si="9"/>
        <v>100</v>
      </c>
    </row>
    <row r="105" spans="1:8" ht="90" outlineLevel="1">
      <c r="A105" s="13" t="s">
        <v>397</v>
      </c>
      <c r="B105" s="14" t="s">
        <v>14</v>
      </c>
      <c r="C105" s="14" t="s">
        <v>55</v>
      </c>
      <c r="D105" s="14" t="s">
        <v>299</v>
      </c>
      <c r="E105" s="14" t="s">
        <v>396</v>
      </c>
      <c r="F105" s="19">
        <v>2867209</v>
      </c>
      <c r="G105" s="19">
        <v>2867209</v>
      </c>
      <c r="H105" s="41">
        <f t="shared" si="9"/>
        <v>100</v>
      </c>
    </row>
    <row r="106" spans="1:8" ht="30" outlineLevel="1">
      <c r="A106" s="13" t="s">
        <v>72</v>
      </c>
      <c r="B106" s="14" t="s">
        <v>14</v>
      </c>
      <c r="C106" s="14" t="s">
        <v>55</v>
      </c>
      <c r="D106" s="14" t="s">
        <v>73</v>
      </c>
      <c r="E106" s="14" t="s">
        <v>1</v>
      </c>
      <c r="F106" s="19">
        <f>F107+F111</f>
        <v>1437330</v>
      </c>
      <c r="G106" s="19">
        <f>G107+G111</f>
        <v>1007323.96</v>
      </c>
      <c r="H106" s="41">
        <f t="shared" si="9"/>
        <v>70.082998337194653</v>
      </c>
    </row>
    <row r="107" spans="1:8" ht="30" outlineLevel="1">
      <c r="A107" s="13" t="s">
        <v>74</v>
      </c>
      <c r="B107" s="14" t="s">
        <v>14</v>
      </c>
      <c r="C107" s="14" t="s">
        <v>55</v>
      </c>
      <c r="D107" s="14" t="s">
        <v>75</v>
      </c>
      <c r="E107" s="14" t="s">
        <v>1</v>
      </c>
      <c r="F107" s="19">
        <f t="shared" ref="F107:G109" si="14">F108</f>
        <v>1433160</v>
      </c>
      <c r="G107" s="19">
        <f t="shared" si="14"/>
        <v>1003153.96</v>
      </c>
      <c r="H107" s="41">
        <f t="shared" si="9"/>
        <v>69.995950207932125</v>
      </c>
    </row>
    <row r="108" spans="1:8" ht="45" outlineLevel="1">
      <c r="A108" s="13" t="s">
        <v>40</v>
      </c>
      <c r="B108" s="14" t="s">
        <v>14</v>
      </c>
      <c r="C108" s="14" t="s">
        <v>55</v>
      </c>
      <c r="D108" s="14" t="s">
        <v>75</v>
      </c>
      <c r="E108" s="14" t="s">
        <v>41</v>
      </c>
      <c r="F108" s="19">
        <f t="shared" si="14"/>
        <v>1433160</v>
      </c>
      <c r="G108" s="19">
        <f t="shared" si="14"/>
        <v>1003153.96</v>
      </c>
      <c r="H108" s="41">
        <f t="shared" si="9"/>
        <v>69.995950207932125</v>
      </c>
    </row>
    <row r="109" spans="1:8" ht="45" outlineLevel="1">
      <c r="A109" s="13" t="s">
        <v>42</v>
      </c>
      <c r="B109" s="14" t="s">
        <v>14</v>
      </c>
      <c r="C109" s="14" t="s">
        <v>55</v>
      </c>
      <c r="D109" s="14" t="s">
        <v>75</v>
      </c>
      <c r="E109" s="14" t="s">
        <v>43</v>
      </c>
      <c r="F109" s="19">
        <f t="shared" si="14"/>
        <v>1433160</v>
      </c>
      <c r="G109" s="19">
        <f t="shared" si="14"/>
        <v>1003153.96</v>
      </c>
      <c r="H109" s="41">
        <f t="shared" si="9"/>
        <v>69.995950207932125</v>
      </c>
    </row>
    <row r="110" spans="1:8" ht="45" outlineLevel="1">
      <c r="A110" s="24" t="s">
        <v>394</v>
      </c>
      <c r="B110" s="14" t="s">
        <v>14</v>
      </c>
      <c r="C110" s="14" t="s">
        <v>55</v>
      </c>
      <c r="D110" s="14" t="s">
        <v>75</v>
      </c>
      <c r="E110" s="14" t="s">
        <v>395</v>
      </c>
      <c r="F110" s="19">
        <v>1433160</v>
      </c>
      <c r="G110" s="19">
        <v>1003153.96</v>
      </c>
      <c r="H110" s="41">
        <f t="shared" si="9"/>
        <v>69.995950207932125</v>
      </c>
    </row>
    <row r="111" spans="1:8" ht="30" outlineLevel="1">
      <c r="A111" s="13" t="s">
        <v>76</v>
      </c>
      <c r="B111" s="14" t="s">
        <v>14</v>
      </c>
      <c r="C111" s="14" t="s">
        <v>55</v>
      </c>
      <c r="D111" s="14" t="s">
        <v>77</v>
      </c>
      <c r="E111" s="14" t="s">
        <v>1</v>
      </c>
      <c r="F111" s="19">
        <f t="shared" ref="F111:G113" si="15">F112</f>
        <v>4170</v>
      </c>
      <c r="G111" s="19">
        <f t="shared" si="15"/>
        <v>4170</v>
      </c>
      <c r="H111" s="41">
        <f t="shared" si="9"/>
        <v>100</v>
      </c>
    </row>
    <row r="112" spans="1:8" ht="45" outlineLevel="1">
      <c r="A112" s="24" t="s">
        <v>40</v>
      </c>
      <c r="B112" s="14" t="s">
        <v>14</v>
      </c>
      <c r="C112" s="14" t="s">
        <v>55</v>
      </c>
      <c r="D112" s="14" t="s">
        <v>77</v>
      </c>
      <c r="E112" s="14" t="s">
        <v>41</v>
      </c>
      <c r="F112" s="19">
        <f t="shared" si="15"/>
        <v>4170</v>
      </c>
      <c r="G112" s="19">
        <f t="shared" si="15"/>
        <v>4170</v>
      </c>
      <c r="H112" s="41">
        <f t="shared" si="9"/>
        <v>100</v>
      </c>
    </row>
    <row r="113" spans="1:8" ht="45" outlineLevel="1">
      <c r="A113" s="13" t="s">
        <v>42</v>
      </c>
      <c r="B113" s="14" t="s">
        <v>14</v>
      </c>
      <c r="C113" s="14" t="s">
        <v>55</v>
      </c>
      <c r="D113" s="14" t="s">
        <v>77</v>
      </c>
      <c r="E113" s="14" t="s">
        <v>43</v>
      </c>
      <c r="F113" s="19">
        <f t="shared" si="15"/>
        <v>4170</v>
      </c>
      <c r="G113" s="19">
        <f t="shared" si="15"/>
        <v>4170</v>
      </c>
      <c r="H113" s="41">
        <f t="shared" si="9"/>
        <v>100</v>
      </c>
    </row>
    <row r="114" spans="1:8" ht="45" outlineLevel="1">
      <c r="A114" s="24" t="s">
        <v>394</v>
      </c>
      <c r="B114" s="14" t="s">
        <v>14</v>
      </c>
      <c r="C114" s="14" t="s">
        <v>55</v>
      </c>
      <c r="D114" s="14" t="s">
        <v>77</v>
      </c>
      <c r="E114" s="14" t="s">
        <v>395</v>
      </c>
      <c r="F114" s="19">
        <v>4170</v>
      </c>
      <c r="G114" s="19">
        <v>4170</v>
      </c>
      <c r="H114" s="41">
        <f t="shared" si="9"/>
        <v>100</v>
      </c>
    </row>
    <row r="115" spans="1:8" ht="69" customHeight="1" outlineLevel="1">
      <c r="A115" s="18" t="s">
        <v>78</v>
      </c>
      <c r="B115" s="14" t="s">
        <v>14</v>
      </c>
      <c r="C115" s="14" t="s">
        <v>55</v>
      </c>
      <c r="D115" s="14" t="s">
        <v>79</v>
      </c>
      <c r="E115" s="14" t="s">
        <v>1</v>
      </c>
      <c r="F115" s="19">
        <f>F116+F121+F141</f>
        <v>2488411</v>
      </c>
      <c r="G115" s="19">
        <f>G116+G121+G141</f>
        <v>2488403.88</v>
      </c>
      <c r="H115" s="41">
        <f t="shared" si="9"/>
        <v>99.999713873632615</v>
      </c>
    </row>
    <row r="116" spans="1:8" ht="72.75" customHeight="1" outlineLevel="1">
      <c r="A116" s="18" t="s">
        <v>80</v>
      </c>
      <c r="B116" s="14" t="s">
        <v>14</v>
      </c>
      <c r="C116" s="14" t="s">
        <v>55</v>
      </c>
      <c r="D116" s="14" t="s">
        <v>81</v>
      </c>
      <c r="E116" s="14" t="s">
        <v>1</v>
      </c>
      <c r="F116" s="19">
        <f t="shared" ref="F116:G119" si="16">F117</f>
        <v>150000</v>
      </c>
      <c r="G116" s="19">
        <f t="shared" si="16"/>
        <v>150000</v>
      </c>
      <c r="H116" s="41">
        <f t="shared" si="9"/>
        <v>100</v>
      </c>
    </row>
    <row r="117" spans="1:8" ht="61.5" customHeight="1" outlineLevel="1">
      <c r="A117" s="24" t="s">
        <v>82</v>
      </c>
      <c r="B117" s="14" t="s">
        <v>14</v>
      </c>
      <c r="C117" s="14" t="s">
        <v>55</v>
      </c>
      <c r="D117" s="14" t="s">
        <v>83</v>
      </c>
      <c r="E117" s="14" t="s">
        <v>1</v>
      </c>
      <c r="F117" s="19">
        <f t="shared" si="16"/>
        <v>150000</v>
      </c>
      <c r="G117" s="19">
        <f t="shared" si="16"/>
        <v>150000</v>
      </c>
      <c r="H117" s="41">
        <f t="shared" si="9"/>
        <v>100</v>
      </c>
    </row>
    <row r="118" spans="1:8" ht="75.75" customHeight="1" outlineLevel="1">
      <c r="A118" s="18" t="s">
        <v>40</v>
      </c>
      <c r="B118" s="14" t="s">
        <v>14</v>
      </c>
      <c r="C118" s="14" t="s">
        <v>55</v>
      </c>
      <c r="D118" s="14" t="s">
        <v>83</v>
      </c>
      <c r="E118" s="14" t="s">
        <v>41</v>
      </c>
      <c r="F118" s="19">
        <f t="shared" si="16"/>
        <v>150000</v>
      </c>
      <c r="G118" s="19">
        <f t="shared" si="16"/>
        <v>150000</v>
      </c>
      <c r="H118" s="41">
        <f t="shared" si="9"/>
        <v>100</v>
      </c>
    </row>
    <row r="119" spans="1:8" ht="45" outlineLevel="1">
      <c r="A119" s="13" t="s">
        <v>42</v>
      </c>
      <c r="B119" s="14" t="s">
        <v>14</v>
      </c>
      <c r="C119" s="14" t="s">
        <v>55</v>
      </c>
      <c r="D119" s="14" t="s">
        <v>83</v>
      </c>
      <c r="E119" s="14" t="s">
        <v>43</v>
      </c>
      <c r="F119" s="19">
        <f t="shared" si="16"/>
        <v>150000</v>
      </c>
      <c r="G119" s="19">
        <f t="shared" si="16"/>
        <v>150000</v>
      </c>
      <c r="H119" s="41">
        <f t="shared" si="9"/>
        <v>100</v>
      </c>
    </row>
    <row r="120" spans="1:8" ht="45" outlineLevel="1">
      <c r="A120" s="24" t="s">
        <v>394</v>
      </c>
      <c r="B120" s="14" t="s">
        <v>14</v>
      </c>
      <c r="C120" s="14" t="s">
        <v>55</v>
      </c>
      <c r="D120" s="14" t="s">
        <v>83</v>
      </c>
      <c r="E120" s="14" t="s">
        <v>395</v>
      </c>
      <c r="F120" s="19">
        <v>150000</v>
      </c>
      <c r="G120" s="19">
        <v>150000</v>
      </c>
      <c r="H120" s="41">
        <f t="shared" si="9"/>
        <v>100</v>
      </c>
    </row>
    <row r="121" spans="1:8" ht="60" outlineLevel="1">
      <c r="A121" s="18" t="s">
        <v>84</v>
      </c>
      <c r="B121" s="14" t="s">
        <v>14</v>
      </c>
      <c r="C121" s="14" t="s">
        <v>55</v>
      </c>
      <c r="D121" s="14" t="s">
        <v>85</v>
      </c>
      <c r="E121" s="14" t="s">
        <v>1</v>
      </c>
      <c r="F121" s="19">
        <f>F122+F126+F137+F133</f>
        <v>2076760</v>
      </c>
      <c r="G121" s="19">
        <f>G122+G126+G137+G133</f>
        <v>2076752.88</v>
      </c>
      <c r="H121" s="41">
        <f t="shared" si="9"/>
        <v>99.999657158265748</v>
      </c>
    </row>
    <row r="122" spans="1:8" ht="51" customHeight="1" outlineLevel="1">
      <c r="A122" s="18" t="s">
        <v>86</v>
      </c>
      <c r="B122" s="14" t="s">
        <v>14</v>
      </c>
      <c r="C122" s="14" t="s">
        <v>55</v>
      </c>
      <c r="D122" s="14" t="s">
        <v>87</v>
      </c>
      <c r="E122" s="14" t="s">
        <v>1</v>
      </c>
      <c r="F122" s="19">
        <f t="shared" ref="F122:G124" si="17">F123</f>
        <v>462751.51</v>
      </c>
      <c r="G122" s="19">
        <f t="shared" si="17"/>
        <v>462751.51</v>
      </c>
      <c r="H122" s="41">
        <f t="shared" si="9"/>
        <v>100</v>
      </c>
    </row>
    <row r="123" spans="1:8" ht="34.5" customHeight="1" outlineLevel="1">
      <c r="A123" s="13" t="s">
        <v>40</v>
      </c>
      <c r="B123" s="14" t="s">
        <v>14</v>
      </c>
      <c r="C123" s="14" t="s">
        <v>55</v>
      </c>
      <c r="D123" s="14" t="s">
        <v>87</v>
      </c>
      <c r="E123" s="14" t="s">
        <v>41</v>
      </c>
      <c r="F123" s="19">
        <f t="shared" si="17"/>
        <v>462751.51</v>
      </c>
      <c r="G123" s="19">
        <f t="shared" si="17"/>
        <v>462751.51</v>
      </c>
      <c r="H123" s="41">
        <f t="shared" si="9"/>
        <v>100</v>
      </c>
    </row>
    <row r="124" spans="1:8" ht="78.75" customHeight="1" outlineLevel="1">
      <c r="A124" s="13" t="s">
        <v>42</v>
      </c>
      <c r="B124" s="14" t="s">
        <v>14</v>
      </c>
      <c r="C124" s="14" t="s">
        <v>55</v>
      </c>
      <c r="D124" s="14" t="s">
        <v>87</v>
      </c>
      <c r="E124" s="14" t="s">
        <v>43</v>
      </c>
      <c r="F124" s="19">
        <f t="shared" si="17"/>
        <v>462751.51</v>
      </c>
      <c r="G124" s="19">
        <f t="shared" si="17"/>
        <v>462751.51</v>
      </c>
      <c r="H124" s="41">
        <f t="shared" si="9"/>
        <v>100</v>
      </c>
    </row>
    <row r="125" spans="1:8" ht="55.5" customHeight="1" outlineLevel="1">
      <c r="A125" s="24" t="s">
        <v>394</v>
      </c>
      <c r="B125" s="14" t="s">
        <v>14</v>
      </c>
      <c r="C125" s="14" t="s">
        <v>55</v>
      </c>
      <c r="D125" s="14" t="s">
        <v>87</v>
      </c>
      <c r="E125" s="14" t="s">
        <v>395</v>
      </c>
      <c r="F125" s="19">
        <v>462751.51</v>
      </c>
      <c r="G125" s="19">
        <v>462751.51</v>
      </c>
      <c r="H125" s="41">
        <f t="shared" si="9"/>
        <v>100</v>
      </c>
    </row>
    <row r="126" spans="1:8" ht="33" customHeight="1" outlineLevel="1">
      <c r="A126" s="18" t="s">
        <v>88</v>
      </c>
      <c r="B126" s="14" t="s">
        <v>14</v>
      </c>
      <c r="C126" s="14" t="s">
        <v>55</v>
      </c>
      <c r="D126" s="14" t="s">
        <v>89</v>
      </c>
      <c r="E126" s="14" t="s">
        <v>1</v>
      </c>
      <c r="F126" s="19">
        <f>F127+F130</f>
        <v>680034.14</v>
      </c>
      <c r="G126" s="19">
        <f>G127+G130</f>
        <v>680027.02</v>
      </c>
      <c r="H126" s="41">
        <f t="shared" si="9"/>
        <v>99.998952993742336</v>
      </c>
    </row>
    <row r="127" spans="1:8" ht="51.75" customHeight="1" outlineLevel="1">
      <c r="A127" s="24" t="s">
        <v>40</v>
      </c>
      <c r="B127" s="14" t="s">
        <v>14</v>
      </c>
      <c r="C127" s="14" t="s">
        <v>55</v>
      </c>
      <c r="D127" s="14" t="s">
        <v>89</v>
      </c>
      <c r="E127" s="14" t="s">
        <v>41</v>
      </c>
      <c r="F127" s="19">
        <f>F128</f>
        <v>363594.14</v>
      </c>
      <c r="G127" s="19">
        <f>G128</f>
        <v>363587.02</v>
      </c>
      <c r="H127" s="41">
        <f t="shared" si="9"/>
        <v>99.998041772620425</v>
      </c>
    </row>
    <row r="128" spans="1:8" ht="62.25" customHeight="1" outlineLevel="1">
      <c r="A128" s="13" t="s">
        <v>42</v>
      </c>
      <c r="B128" s="14" t="s">
        <v>14</v>
      </c>
      <c r="C128" s="14" t="s">
        <v>55</v>
      </c>
      <c r="D128" s="14" t="s">
        <v>89</v>
      </c>
      <c r="E128" s="14" t="s">
        <v>43</v>
      </c>
      <c r="F128" s="19">
        <f>F129</f>
        <v>363594.14</v>
      </c>
      <c r="G128" s="19">
        <f>G129</f>
        <v>363587.02</v>
      </c>
      <c r="H128" s="41">
        <f t="shared" si="9"/>
        <v>99.998041772620425</v>
      </c>
    </row>
    <row r="129" spans="1:8" ht="63" customHeight="1" outlineLevel="1">
      <c r="A129" s="24" t="s">
        <v>394</v>
      </c>
      <c r="B129" s="14" t="s">
        <v>14</v>
      </c>
      <c r="C129" s="14" t="s">
        <v>55</v>
      </c>
      <c r="D129" s="14" t="s">
        <v>89</v>
      </c>
      <c r="E129" s="14" t="s">
        <v>395</v>
      </c>
      <c r="F129" s="19">
        <v>363594.14</v>
      </c>
      <c r="G129" s="19">
        <v>363587.02</v>
      </c>
      <c r="H129" s="41">
        <f t="shared" si="9"/>
        <v>99.998041772620425</v>
      </c>
    </row>
    <row r="130" spans="1:8" ht="28.5" customHeight="1" outlineLevel="1">
      <c r="A130" s="25" t="s">
        <v>44</v>
      </c>
      <c r="B130" s="14" t="s">
        <v>14</v>
      </c>
      <c r="C130" s="14" t="s">
        <v>55</v>
      </c>
      <c r="D130" s="14" t="s">
        <v>89</v>
      </c>
      <c r="E130" s="14" t="s">
        <v>45</v>
      </c>
      <c r="F130" s="19">
        <f>F131</f>
        <v>316440</v>
      </c>
      <c r="G130" s="19">
        <f>G131</f>
        <v>316440</v>
      </c>
      <c r="H130" s="41">
        <f t="shared" si="9"/>
        <v>100</v>
      </c>
    </row>
    <row r="131" spans="1:8" ht="34.5" customHeight="1" outlineLevel="1">
      <c r="A131" s="18" t="s">
        <v>46</v>
      </c>
      <c r="B131" s="14" t="s">
        <v>14</v>
      </c>
      <c r="C131" s="14" t="s">
        <v>55</v>
      </c>
      <c r="D131" s="14" t="s">
        <v>89</v>
      </c>
      <c r="E131" s="14" t="s">
        <v>47</v>
      </c>
      <c r="F131" s="19">
        <f>F132</f>
        <v>316440</v>
      </c>
      <c r="G131" s="19">
        <f>G132</f>
        <v>316440</v>
      </c>
      <c r="H131" s="41">
        <f t="shared" si="9"/>
        <v>100</v>
      </c>
    </row>
    <row r="132" spans="1:8" ht="36" customHeight="1" outlineLevel="1">
      <c r="A132" s="18" t="s">
        <v>399</v>
      </c>
      <c r="B132" s="14" t="s">
        <v>14</v>
      </c>
      <c r="C132" s="14" t="s">
        <v>55</v>
      </c>
      <c r="D132" s="14" t="s">
        <v>89</v>
      </c>
      <c r="E132" s="14" t="s">
        <v>398</v>
      </c>
      <c r="F132" s="19">
        <v>316440</v>
      </c>
      <c r="G132" s="19">
        <v>316440</v>
      </c>
      <c r="H132" s="41">
        <f t="shared" si="9"/>
        <v>100</v>
      </c>
    </row>
    <row r="133" spans="1:8" ht="56.25" customHeight="1" outlineLevel="1">
      <c r="A133" s="24" t="s">
        <v>257</v>
      </c>
      <c r="B133" s="14" t="s">
        <v>14</v>
      </c>
      <c r="C133" s="14" t="s">
        <v>55</v>
      </c>
      <c r="D133" s="14" t="s">
        <v>374</v>
      </c>
      <c r="E133" s="14" t="s">
        <v>1</v>
      </c>
      <c r="F133" s="19">
        <f t="shared" ref="F133:G135" si="18">F134</f>
        <v>139715</v>
      </c>
      <c r="G133" s="19">
        <f t="shared" si="18"/>
        <v>139715</v>
      </c>
      <c r="H133" s="41">
        <f t="shared" si="9"/>
        <v>100</v>
      </c>
    </row>
    <row r="134" spans="1:8" ht="46.5" customHeight="1" outlineLevel="1">
      <c r="A134" s="24" t="s">
        <v>40</v>
      </c>
      <c r="B134" s="14" t="s">
        <v>14</v>
      </c>
      <c r="C134" s="14" t="s">
        <v>55</v>
      </c>
      <c r="D134" s="14" t="s">
        <v>374</v>
      </c>
      <c r="E134" s="14" t="s">
        <v>41</v>
      </c>
      <c r="F134" s="19">
        <f t="shared" si="18"/>
        <v>139715</v>
      </c>
      <c r="G134" s="19">
        <f t="shared" si="18"/>
        <v>139715</v>
      </c>
      <c r="H134" s="41">
        <f t="shared" si="9"/>
        <v>100</v>
      </c>
    </row>
    <row r="135" spans="1:8" ht="50.25" customHeight="1" outlineLevel="1">
      <c r="A135" s="13" t="s">
        <v>42</v>
      </c>
      <c r="B135" s="14" t="s">
        <v>14</v>
      </c>
      <c r="C135" s="14" t="s">
        <v>55</v>
      </c>
      <c r="D135" s="14" t="s">
        <v>374</v>
      </c>
      <c r="E135" s="14" t="s">
        <v>43</v>
      </c>
      <c r="F135" s="19">
        <f t="shared" si="18"/>
        <v>139715</v>
      </c>
      <c r="G135" s="19">
        <f t="shared" si="18"/>
        <v>139715</v>
      </c>
      <c r="H135" s="41">
        <f t="shared" si="9"/>
        <v>100</v>
      </c>
    </row>
    <row r="136" spans="1:8" ht="50.25" customHeight="1" outlineLevel="1">
      <c r="A136" s="24" t="s">
        <v>394</v>
      </c>
      <c r="B136" s="14" t="s">
        <v>14</v>
      </c>
      <c r="C136" s="14" t="s">
        <v>55</v>
      </c>
      <c r="D136" s="14" t="s">
        <v>374</v>
      </c>
      <c r="E136" s="14" t="s">
        <v>395</v>
      </c>
      <c r="F136" s="19">
        <v>139715</v>
      </c>
      <c r="G136" s="19">
        <v>139715</v>
      </c>
      <c r="H136" s="41">
        <f t="shared" si="9"/>
        <v>100</v>
      </c>
    </row>
    <row r="137" spans="1:8" ht="48" customHeight="1" outlineLevel="1">
      <c r="A137" s="13" t="s">
        <v>311</v>
      </c>
      <c r="B137" s="14" t="s">
        <v>14</v>
      </c>
      <c r="C137" s="14" t="s">
        <v>55</v>
      </c>
      <c r="D137" s="14" t="s">
        <v>315</v>
      </c>
      <c r="E137" s="14" t="s">
        <v>1</v>
      </c>
      <c r="F137" s="19">
        <f t="shared" ref="F137:G139" si="19">F138</f>
        <v>794259.35</v>
      </c>
      <c r="G137" s="19">
        <f t="shared" si="19"/>
        <v>794259.35</v>
      </c>
      <c r="H137" s="41">
        <f t="shared" si="9"/>
        <v>100</v>
      </c>
    </row>
    <row r="138" spans="1:8" ht="48" customHeight="1" outlineLevel="1">
      <c r="A138" s="24" t="s">
        <v>40</v>
      </c>
      <c r="B138" s="14" t="s">
        <v>14</v>
      </c>
      <c r="C138" s="14" t="s">
        <v>55</v>
      </c>
      <c r="D138" s="14" t="s">
        <v>315</v>
      </c>
      <c r="E138" s="14" t="s">
        <v>41</v>
      </c>
      <c r="F138" s="19">
        <f t="shared" si="19"/>
        <v>794259.35</v>
      </c>
      <c r="G138" s="19">
        <f t="shared" si="19"/>
        <v>794259.35</v>
      </c>
      <c r="H138" s="41">
        <f t="shared" si="9"/>
        <v>100</v>
      </c>
    </row>
    <row r="139" spans="1:8" ht="48" customHeight="1" outlineLevel="1">
      <c r="A139" s="13" t="s">
        <v>42</v>
      </c>
      <c r="B139" s="14" t="s">
        <v>14</v>
      </c>
      <c r="C139" s="14" t="s">
        <v>55</v>
      </c>
      <c r="D139" s="14" t="s">
        <v>315</v>
      </c>
      <c r="E139" s="14" t="s">
        <v>43</v>
      </c>
      <c r="F139" s="19">
        <f t="shared" si="19"/>
        <v>794259.35</v>
      </c>
      <c r="G139" s="19">
        <f t="shared" si="19"/>
        <v>794259.35</v>
      </c>
      <c r="H139" s="41">
        <f t="shared" si="9"/>
        <v>100</v>
      </c>
    </row>
    <row r="140" spans="1:8" ht="48" customHeight="1" outlineLevel="1">
      <c r="A140" s="24" t="s">
        <v>394</v>
      </c>
      <c r="B140" s="14" t="s">
        <v>14</v>
      </c>
      <c r="C140" s="14" t="s">
        <v>55</v>
      </c>
      <c r="D140" s="14" t="s">
        <v>315</v>
      </c>
      <c r="E140" s="14" t="s">
        <v>395</v>
      </c>
      <c r="F140" s="19">
        <v>794259.35</v>
      </c>
      <c r="G140" s="19">
        <v>794259.35</v>
      </c>
      <c r="H140" s="41">
        <f t="shared" si="9"/>
        <v>100</v>
      </c>
    </row>
    <row r="141" spans="1:8" ht="79.5" customHeight="1" outlineLevel="1">
      <c r="A141" s="13" t="s">
        <v>312</v>
      </c>
      <c r="B141" s="14" t="s">
        <v>14</v>
      </c>
      <c r="C141" s="14" t="s">
        <v>55</v>
      </c>
      <c r="D141" s="14" t="s">
        <v>138</v>
      </c>
      <c r="E141" s="14" t="s">
        <v>1</v>
      </c>
      <c r="F141" s="19">
        <f t="shared" ref="F141:G144" si="20">F142</f>
        <v>261651</v>
      </c>
      <c r="G141" s="19">
        <f t="shared" si="20"/>
        <v>261651</v>
      </c>
      <c r="H141" s="41">
        <f t="shared" si="9"/>
        <v>100</v>
      </c>
    </row>
    <row r="142" spans="1:8" ht="29.25" customHeight="1" outlineLevel="1">
      <c r="A142" s="13" t="s">
        <v>314</v>
      </c>
      <c r="B142" s="14" t="s">
        <v>14</v>
      </c>
      <c r="C142" s="14" t="s">
        <v>55</v>
      </c>
      <c r="D142" s="14" t="s">
        <v>313</v>
      </c>
      <c r="E142" s="14" t="s">
        <v>1</v>
      </c>
      <c r="F142" s="19">
        <f t="shared" si="20"/>
        <v>261651</v>
      </c>
      <c r="G142" s="19">
        <f t="shared" si="20"/>
        <v>261651</v>
      </c>
      <c r="H142" s="41">
        <f t="shared" si="9"/>
        <v>100</v>
      </c>
    </row>
    <row r="143" spans="1:8" ht="48" customHeight="1" outlineLevel="1">
      <c r="A143" s="24" t="s">
        <v>40</v>
      </c>
      <c r="B143" s="14" t="s">
        <v>14</v>
      </c>
      <c r="C143" s="14" t="s">
        <v>55</v>
      </c>
      <c r="D143" s="14" t="s">
        <v>313</v>
      </c>
      <c r="E143" s="14" t="s">
        <v>41</v>
      </c>
      <c r="F143" s="19">
        <f t="shared" si="20"/>
        <v>261651</v>
      </c>
      <c r="G143" s="19">
        <f t="shared" si="20"/>
        <v>261651</v>
      </c>
      <c r="H143" s="41">
        <f t="shared" si="9"/>
        <v>100</v>
      </c>
    </row>
    <row r="144" spans="1:8" ht="66" customHeight="1" outlineLevel="1">
      <c r="A144" s="13" t="s">
        <v>42</v>
      </c>
      <c r="B144" s="14" t="s">
        <v>14</v>
      </c>
      <c r="C144" s="14" t="s">
        <v>55</v>
      </c>
      <c r="D144" s="14" t="s">
        <v>313</v>
      </c>
      <c r="E144" s="14" t="s">
        <v>43</v>
      </c>
      <c r="F144" s="19">
        <f t="shared" si="20"/>
        <v>261651</v>
      </c>
      <c r="G144" s="19">
        <f t="shared" si="20"/>
        <v>261651</v>
      </c>
      <c r="H144" s="41">
        <f t="shared" ref="H144:H207" si="21">G144/F144*100</f>
        <v>100</v>
      </c>
    </row>
    <row r="145" spans="1:8" ht="48" customHeight="1" outlineLevel="1">
      <c r="A145" s="24" t="s">
        <v>394</v>
      </c>
      <c r="B145" s="14" t="s">
        <v>14</v>
      </c>
      <c r="C145" s="14" t="s">
        <v>55</v>
      </c>
      <c r="D145" s="14" t="s">
        <v>313</v>
      </c>
      <c r="E145" s="14" t="s">
        <v>395</v>
      </c>
      <c r="F145" s="19">
        <v>261651</v>
      </c>
      <c r="G145" s="19">
        <v>261651</v>
      </c>
      <c r="H145" s="41">
        <f t="shared" si="21"/>
        <v>100</v>
      </c>
    </row>
    <row r="146" spans="1:8" ht="35.25" customHeight="1" outlineLevel="3">
      <c r="A146" s="16" t="s">
        <v>39</v>
      </c>
      <c r="B146" s="14" t="s">
        <v>14</v>
      </c>
      <c r="C146" s="14" t="s">
        <v>55</v>
      </c>
      <c r="D146" s="14" t="s">
        <v>20</v>
      </c>
      <c r="E146" s="14" t="s">
        <v>1</v>
      </c>
      <c r="F146" s="19">
        <f>F147</f>
        <v>26647440</v>
      </c>
      <c r="G146" s="19">
        <f>G147</f>
        <v>26618079.740000002</v>
      </c>
      <c r="H146" s="41">
        <f t="shared" si="21"/>
        <v>99.88981958492073</v>
      </c>
    </row>
    <row r="147" spans="1:8" ht="45" outlineLevel="3">
      <c r="A147" s="16" t="s">
        <v>21</v>
      </c>
      <c r="B147" s="14" t="s">
        <v>14</v>
      </c>
      <c r="C147" s="14" t="s">
        <v>55</v>
      </c>
      <c r="D147" s="14" t="s">
        <v>22</v>
      </c>
      <c r="E147" s="14" t="s">
        <v>1</v>
      </c>
      <c r="F147" s="19">
        <f>F152+F169+F181+F190+F198+F206+F166+F148</f>
        <v>26647440</v>
      </c>
      <c r="G147" s="19">
        <f>G152+G169+G181+G190+G198+G206+G166+G148</f>
        <v>26618079.740000002</v>
      </c>
      <c r="H147" s="41">
        <f t="shared" si="21"/>
        <v>99.88981958492073</v>
      </c>
    </row>
    <row r="148" spans="1:8" ht="30" outlineLevel="3">
      <c r="A148" s="28" t="s">
        <v>370</v>
      </c>
      <c r="B148" s="14" t="s">
        <v>14</v>
      </c>
      <c r="C148" s="14" t="s">
        <v>55</v>
      </c>
      <c r="D148" s="14" t="s">
        <v>371</v>
      </c>
      <c r="E148" s="14" t="s">
        <v>1</v>
      </c>
      <c r="F148" s="19">
        <f t="shared" ref="F148:G150" si="22">F149</f>
        <v>20000</v>
      </c>
      <c r="G148" s="19">
        <f t="shared" si="22"/>
        <v>20000</v>
      </c>
      <c r="H148" s="41">
        <f t="shared" si="21"/>
        <v>100</v>
      </c>
    </row>
    <row r="149" spans="1:8" outlineLevel="3">
      <c r="A149" s="24" t="s">
        <v>44</v>
      </c>
      <c r="B149" s="14" t="s">
        <v>14</v>
      </c>
      <c r="C149" s="14" t="s">
        <v>55</v>
      </c>
      <c r="D149" s="14" t="s">
        <v>371</v>
      </c>
      <c r="E149" s="14" t="s">
        <v>45</v>
      </c>
      <c r="F149" s="19">
        <f t="shared" si="22"/>
        <v>20000</v>
      </c>
      <c r="G149" s="19">
        <f t="shared" si="22"/>
        <v>20000</v>
      </c>
      <c r="H149" s="41">
        <f t="shared" si="21"/>
        <v>100</v>
      </c>
    </row>
    <row r="150" spans="1:8" outlineLevel="3">
      <c r="A150" s="24" t="s">
        <v>373</v>
      </c>
      <c r="B150" s="14" t="s">
        <v>14</v>
      </c>
      <c r="C150" s="14" t="s">
        <v>55</v>
      </c>
      <c r="D150" s="14" t="s">
        <v>371</v>
      </c>
      <c r="E150" s="14" t="s">
        <v>372</v>
      </c>
      <c r="F150" s="19">
        <f t="shared" si="22"/>
        <v>20000</v>
      </c>
      <c r="G150" s="19">
        <f t="shared" si="22"/>
        <v>20000</v>
      </c>
      <c r="H150" s="41">
        <f t="shared" si="21"/>
        <v>100</v>
      </c>
    </row>
    <row r="151" spans="1:8" ht="45" outlineLevel="3">
      <c r="A151" s="24" t="s">
        <v>400</v>
      </c>
      <c r="B151" s="14" t="s">
        <v>14</v>
      </c>
      <c r="C151" s="14" t="s">
        <v>55</v>
      </c>
      <c r="D151" s="14" t="s">
        <v>371</v>
      </c>
      <c r="E151" s="14" t="s">
        <v>401</v>
      </c>
      <c r="F151" s="19">
        <v>20000</v>
      </c>
      <c r="G151" s="19">
        <v>20000</v>
      </c>
      <c r="H151" s="41">
        <f t="shared" si="21"/>
        <v>100</v>
      </c>
    </row>
    <row r="152" spans="1:8" ht="45" outlineLevel="3">
      <c r="A152" s="20" t="s">
        <v>33</v>
      </c>
      <c r="B152" s="14" t="s">
        <v>14</v>
      </c>
      <c r="C152" s="14" t="s">
        <v>55</v>
      </c>
      <c r="D152" s="14" t="s">
        <v>34</v>
      </c>
      <c r="E152" s="21" t="s">
        <v>1</v>
      </c>
      <c r="F152" s="19">
        <f>F153+F161+F158</f>
        <v>4442170</v>
      </c>
      <c r="G152" s="19">
        <f>G153+G161+G158</f>
        <v>4442123.6500000004</v>
      </c>
      <c r="H152" s="41">
        <f t="shared" si="21"/>
        <v>99.998956591035466</v>
      </c>
    </row>
    <row r="153" spans="1:8" ht="60" outlineLevel="3">
      <c r="A153" s="13" t="s">
        <v>25</v>
      </c>
      <c r="B153" s="14" t="s">
        <v>14</v>
      </c>
      <c r="C153" s="14" t="s">
        <v>55</v>
      </c>
      <c r="D153" s="14" t="s">
        <v>34</v>
      </c>
      <c r="E153" s="21" t="s">
        <v>0</v>
      </c>
      <c r="F153" s="19">
        <f>F154</f>
        <v>4281340</v>
      </c>
      <c r="G153" s="19">
        <f>G154</f>
        <v>4281304.96</v>
      </c>
      <c r="H153" s="41">
        <f t="shared" si="21"/>
        <v>99.999181564650314</v>
      </c>
    </row>
    <row r="154" spans="1:8" ht="30" outlineLevel="3">
      <c r="A154" s="13" t="s">
        <v>32</v>
      </c>
      <c r="B154" s="14" t="s">
        <v>14</v>
      </c>
      <c r="C154" s="14" t="s">
        <v>55</v>
      </c>
      <c r="D154" s="14" t="s">
        <v>34</v>
      </c>
      <c r="E154" s="21" t="s">
        <v>27</v>
      </c>
      <c r="F154" s="19">
        <f>F155+F156+F157</f>
        <v>4281340</v>
      </c>
      <c r="G154" s="19">
        <f>G155+G156+G157</f>
        <v>4281304.96</v>
      </c>
      <c r="H154" s="41">
        <f t="shared" si="21"/>
        <v>99.999181564650314</v>
      </c>
    </row>
    <row r="155" spans="1:8" ht="30" outlineLevel="3">
      <c r="A155" s="13" t="s">
        <v>390</v>
      </c>
      <c r="B155" s="14" t="s">
        <v>14</v>
      </c>
      <c r="C155" s="14" t="s">
        <v>55</v>
      </c>
      <c r="D155" s="14" t="s">
        <v>34</v>
      </c>
      <c r="E155" s="21" t="s">
        <v>388</v>
      </c>
      <c r="F155" s="19">
        <v>3177440</v>
      </c>
      <c r="G155" s="19">
        <v>3177414.71</v>
      </c>
      <c r="H155" s="41">
        <f t="shared" si="21"/>
        <v>99.999204076237476</v>
      </c>
    </row>
    <row r="156" spans="1:8" ht="60" outlineLevel="3">
      <c r="A156" s="13" t="s">
        <v>393</v>
      </c>
      <c r="B156" s="14" t="s">
        <v>14</v>
      </c>
      <c r="C156" s="14" t="s">
        <v>55</v>
      </c>
      <c r="D156" s="14" t="s">
        <v>34</v>
      </c>
      <c r="E156" s="21" t="s">
        <v>392</v>
      </c>
      <c r="F156" s="19">
        <v>3520</v>
      </c>
      <c r="G156" s="19">
        <v>3520</v>
      </c>
      <c r="H156" s="41">
        <f t="shared" si="21"/>
        <v>100</v>
      </c>
    </row>
    <row r="157" spans="1:8" ht="75" outlineLevel="3">
      <c r="A157" s="13" t="s">
        <v>404</v>
      </c>
      <c r="B157" s="14" t="s">
        <v>14</v>
      </c>
      <c r="C157" s="14" t="s">
        <v>55</v>
      </c>
      <c r="D157" s="14" t="s">
        <v>34</v>
      </c>
      <c r="E157" s="21" t="s">
        <v>389</v>
      </c>
      <c r="F157" s="19">
        <v>1100380</v>
      </c>
      <c r="G157" s="19">
        <v>1100370.25</v>
      </c>
      <c r="H157" s="41">
        <f t="shared" si="21"/>
        <v>99.999113942456248</v>
      </c>
    </row>
    <row r="158" spans="1:8" ht="45" outlineLevel="3">
      <c r="A158" s="24" t="s">
        <v>40</v>
      </c>
      <c r="B158" s="14" t="s">
        <v>14</v>
      </c>
      <c r="C158" s="14" t="s">
        <v>55</v>
      </c>
      <c r="D158" s="14" t="s">
        <v>34</v>
      </c>
      <c r="E158" s="21" t="s">
        <v>41</v>
      </c>
      <c r="F158" s="19">
        <f>F159</f>
        <v>69700</v>
      </c>
      <c r="G158" s="19">
        <f>G159</f>
        <v>69700</v>
      </c>
      <c r="H158" s="41">
        <f t="shared" si="21"/>
        <v>100</v>
      </c>
    </row>
    <row r="159" spans="1:8" ht="45" outlineLevel="3">
      <c r="A159" s="13" t="s">
        <v>42</v>
      </c>
      <c r="B159" s="14" t="s">
        <v>14</v>
      </c>
      <c r="C159" s="14" t="s">
        <v>55</v>
      </c>
      <c r="D159" s="14" t="s">
        <v>34</v>
      </c>
      <c r="E159" s="21" t="s">
        <v>43</v>
      </c>
      <c r="F159" s="19">
        <f>F160</f>
        <v>69700</v>
      </c>
      <c r="G159" s="19">
        <f>G160</f>
        <v>69700</v>
      </c>
      <c r="H159" s="41">
        <f t="shared" si="21"/>
        <v>100</v>
      </c>
    </row>
    <row r="160" spans="1:8" ht="45" outlineLevel="3">
      <c r="A160" s="24" t="s">
        <v>394</v>
      </c>
      <c r="B160" s="14" t="s">
        <v>14</v>
      </c>
      <c r="C160" s="14" t="s">
        <v>55</v>
      </c>
      <c r="D160" s="14" t="s">
        <v>34</v>
      </c>
      <c r="E160" s="21" t="s">
        <v>395</v>
      </c>
      <c r="F160" s="19">
        <v>69700</v>
      </c>
      <c r="G160" s="19">
        <v>69700</v>
      </c>
      <c r="H160" s="41">
        <f t="shared" si="21"/>
        <v>100</v>
      </c>
    </row>
    <row r="161" spans="1:8" outlineLevel="3">
      <c r="A161" s="16" t="s">
        <v>44</v>
      </c>
      <c r="B161" s="14" t="s">
        <v>14</v>
      </c>
      <c r="C161" s="14" t="s">
        <v>55</v>
      </c>
      <c r="D161" s="14" t="s">
        <v>34</v>
      </c>
      <c r="E161" s="14" t="s">
        <v>45</v>
      </c>
      <c r="F161" s="19">
        <f>F162</f>
        <v>91130</v>
      </c>
      <c r="G161" s="19">
        <f>G162</f>
        <v>91118.69</v>
      </c>
      <c r="H161" s="41">
        <f t="shared" si="21"/>
        <v>99.98758915834523</v>
      </c>
    </row>
    <row r="162" spans="1:8" outlineLevel="3">
      <c r="A162" s="13" t="s">
        <v>46</v>
      </c>
      <c r="B162" s="14" t="s">
        <v>14</v>
      </c>
      <c r="C162" s="14" t="s">
        <v>55</v>
      </c>
      <c r="D162" s="14" t="s">
        <v>34</v>
      </c>
      <c r="E162" s="14" t="s">
        <v>47</v>
      </c>
      <c r="F162" s="19">
        <f>F163+F164+F165</f>
        <v>91130</v>
      </c>
      <c r="G162" s="19">
        <f>G163+G164+G165</f>
        <v>91118.69</v>
      </c>
      <c r="H162" s="41">
        <f t="shared" si="21"/>
        <v>99.98758915834523</v>
      </c>
    </row>
    <row r="163" spans="1:8" ht="39.75" customHeight="1" outlineLevel="3">
      <c r="A163" s="13" t="s">
        <v>405</v>
      </c>
      <c r="B163" s="14" t="s">
        <v>14</v>
      </c>
      <c r="C163" s="14" t="s">
        <v>55</v>
      </c>
      <c r="D163" s="14" t="s">
        <v>34</v>
      </c>
      <c r="E163" s="14" t="s">
        <v>402</v>
      </c>
      <c r="F163" s="19">
        <v>14313</v>
      </c>
      <c r="G163" s="19">
        <v>14313</v>
      </c>
      <c r="H163" s="41">
        <f t="shared" si="21"/>
        <v>100</v>
      </c>
    </row>
    <row r="164" spans="1:8" ht="26.25" customHeight="1" outlineLevel="3">
      <c r="A164" s="13" t="s">
        <v>406</v>
      </c>
      <c r="B164" s="14" t="s">
        <v>14</v>
      </c>
      <c r="C164" s="14" t="s">
        <v>55</v>
      </c>
      <c r="D164" s="14" t="s">
        <v>34</v>
      </c>
      <c r="E164" s="14" t="s">
        <v>398</v>
      </c>
      <c r="F164" s="19">
        <v>230</v>
      </c>
      <c r="G164" s="19">
        <v>228</v>
      </c>
      <c r="H164" s="41">
        <f t="shared" si="21"/>
        <v>99.130434782608702</v>
      </c>
    </row>
    <row r="165" spans="1:8" outlineLevel="3">
      <c r="A165" s="13" t="s">
        <v>407</v>
      </c>
      <c r="B165" s="14" t="s">
        <v>14</v>
      </c>
      <c r="C165" s="14" t="s">
        <v>55</v>
      </c>
      <c r="D165" s="14" t="s">
        <v>34</v>
      </c>
      <c r="E165" s="14" t="s">
        <v>403</v>
      </c>
      <c r="F165" s="19">
        <v>76587</v>
      </c>
      <c r="G165" s="19">
        <v>76577.69</v>
      </c>
      <c r="H165" s="41">
        <f t="shared" si="21"/>
        <v>99.987843889955215</v>
      </c>
    </row>
    <row r="166" spans="1:8" ht="75" outlineLevel="3">
      <c r="A166" s="13" t="s">
        <v>90</v>
      </c>
      <c r="B166" s="14" t="s">
        <v>14</v>
      </c>
      <c r="C166" s="14" t="s">
        <v>55</v>
      </c>
      <c r="D166" s="14" t="s">
        <v>91</v>
      </c>
      <c r="E166" s="14" t="s">
        <v>1</v>
      </c>
      <c r="F166" s="19">
        <f>F167</f>
        <v>60000</v>
      </c>
      <c r="G166" s="19">
        <f>G167</f>
        <v>60000</v>
      </c>
      <c r="H166" s="41">
        <f t="shared" si="21"/>
        <v>100</v>
      </c>
    </row>
    <row r="167" spans="1:8" outlineLevel="3">
      <c r="A167" s="13" t="s">
        <v>92</v>
      </c>
      <c r="B167" s="14" t="s">
        <v>14</v>
      </c>
      <c r="C167" s="14" t="s">
        <v>55</v>
      </c>
      <c r="D167" s="14" t="s">
        <v>91</v>
      </c>
      <c r="E167" s="14" t="s">
        <v>93</v>
      </c>
      <c r="F167" s="19">
        <f>F168</f>
        <v>60000</v>
      </c>
      <c r="G167" s="19">
        <f>G168</f>
        <v>60000</v>
      </c>
      <c r="H167" s="41">
        <f t="shared" si="21"/>
        <v>100</v>
      </c>
    </row>
    <row r="168" spans="1:8" outlineLevel="3">
      <c r="A168" s="13" t="s">
        <v>375</v>
      </c>
      <c r="B168" s="14" t="s">
        <v>14</v>
      </c>
      <c r="C168" s="14" t="s">
        <v>55</v>
      </c>
      <c r="D168" s="14" t="s">
        <v>91</v>
      </c>
      <c r="E168" s="14" t="s">
        <v>376</v>
      </c>
      <c r="F168" s="19">
        <v>60000</v>
      </c>
      <c r="G168" s="19">
        <v>60000</v>
      </c>
      <c r="H168" s="41">
        <f t="shared" si="21"/>
        <v>100</v>
      </c>
    </row>
    <row r="169" spans="1:8" ht="36" customHeight="1" outlineLevel="3">
      <c r="A169" s="13" t="s">
        <v>96</v>
      </c>
      <c r="B169" s="14" t="s">
        <v>14</v>
      </c>
      <c r="C169" s="14" t="s">
        <v>55</v>
      </c>
      <c r="D169" s="14" t="s">
        <v>97</v>
      </c>
      <c r="E169" s="21" t="s">
        <v>1</v>
      </c>
      <c r="F169" s="19">
        <f>F170+F174+F177</f>
        <v>18185850</v>
      </c>
      <c r="G169" s="19">
        <f>G170+G174+G177</f>
        <v>18156536.09</v>
      </c>
      <c r="H169" s="41">
        <f t="shared" si="21"/>
        <v>99.838809239051244</v>
      </c>
    </row>
    <row r="170" spans="1:8" ht="60" outlineLevel="3">
      <c r="A170" s="13" t="s">
        <v>25</v>
      </c>
      <c r="B170" s="14" t="s">
        <v>14</v>
      </c>
      <c r="C170" s="14" t="s">
        <v>55</v>
      </c>
      <c r="D170" s="14" t="s">
        <v>97</v>
      </c>
      <c r="E170" s="14" t="s">
        <v>0</v>
      </c>
      <c r="F170" s="19">
        <f>F171</f>
        <v>10883346.98</v>
      </c>
      <c r="G170" s="19">
        <f>G171</f>
        <v>10858034.83</v>
      </c>
      <c r="H170" s="41">
        <f t="shared" si="21"/>
        <v>99.767423109393505</v>
      </c>
    </row>
    <row r="171" spans="1:8" ht="30" outlineLevel="3">
      <c r="A171" s="13" t="s">
        <v>98</v>
      </c>
      <c r="B171" s="14" t="s">
        <v>14</v>
      </c>
      <c r="C171" s="14" t="s">
        <v>55</v>
      </c>
      <c r="D171" s="14" t="s">
        <v>97</v>
      </c>
      <c r="E171" s="14" t="s">
        <v>99</v>
      </c>
      <c r="F171" s="19">
        <f>F172+F173</f>
        <v>10883346.98</v>
      </c>
      <c r="G171" s="19">
        <f>G172+G173</f>
        <v>10858034.83</v>
      </c>
      <c r="H171" s="41">
        <f t="shared" si="21"/>
        <v>99.767423109393505</v>
      </c>
    </row>
    <row r="172" spans="1:8" outlineLevel="3">
      <c r="A172" s="13" t="s">
        <v>410</v>
      </c>
      <c r="B172" s="14" t="s">
        <v>14</v>
      </c>
      <c r="C172" s="14" t="s">
        <v>55</v>
      </c>
      <c r="D172" s="14" t="s">
        <v>97</v>
      </c>
      <c r="E172" s="14" t="s">
        <v>408</v>
      </c>
      <c r="F172" s="19">
        <v>8349892</v>
      </c>
      <c r="G172" s="19">
        <v>8330504.4500000002</v>
      </c>
      <c r="H172" s="41">
        <f t="shared" si="21"/>
        <v>99.767810769288985</v>
      </c>
    </row>
    <row r="173" spans="1:8" ht="79.5" customHeight="1" outlineLevel="3">
      <c r="A173" s="13" t="s">
        <v>411</v>
      </c>
      <c r="B173" s="14" t="s">
        <v>14</v>
      </c>
      <c r="C173" s="14" t="s">
        <v>55</v>
      </c>
      <c r="D173" s="14" t="s">
        <v>97</v>
      </c>
      <c r="E173" s="14" t="s">
        <v>409</v>
      </c>
      <c r="F173" s="19">
        <v>2533454.98</v>
      </c>
      <c r="G173" s="19">
        <v>2527530.38</v>
      </c>
      <c r="H173" s="41">
        <f t="shared" si="21"/>
        <v>99.766145439853048</v>
      </c>
    </row>
    <row r="174" spans="1:8" ht="35.25" customHeight="1" outlineLevel="3">
      <c r="A174" s="13" t="s">
        <v>40</v>
      </c>
      <c r="B174" s="14" t="s">
        <v>14</v>
      </c>
      <c r="C174" s="14" t="s">
        <v>55</v>
      </c>
      <c r="D174" s="14" t="s">
        <v>97</v>
      </c>
      <c r="E174" s="14" t="s">
        <v>41</v>
      </c>
      <c r="F174" s="19">
        <f>F175</f>
        <v>6999875.0199999996</v>
      </c>
      <c r="G174" s="19">
        <f>G175</f>
        <v>6995873.2599999998</v>
      </c>
      <c r="H174" s="41">
        <f t="shared" si="21"/>
        <v>99.942830979287976</v>
      </c>
    </row>
    <row r="175" spans="1:8" ht="30" outlineLevel="3">
      <c r="A175" s="13" t="s">
        <v>100</v>
      </c>
      <c r="B175" s="14" t="s">
        <v>14</v>
      </c>
      <c r="C175" s="14" t="s">
        <v>55</v>
      </c>
      <c r="D175" s="14" t="s">
        <v>97</v>
      </c>
      <c r="E175" s="14" t="s">
        <v>43</v>
      </c>
      <c r="F175" s="19">
        <f>F176</f>
        <v>6999875.0199999996</v>
      </c>
      <c r="G175" s="19">
        <f>G176</f>
        <v>6995873.2599999998</v>
      </c>
      <c r="H175" s="41">
        <f t="shared" si="21"/>
        <v>99.942830979287976</v>
      </c>
    </row>
    <row r="176" spans="1:8" ht="34.5" customHeight="1" outlineLevel="3">
      <c r="A176" s="13" t="s">
        <v>412</v>
      </c>
      <c r="B176" s="14" t="s">
        <v>14</v>
      </c>
      <c r="C176" s="14" t="s">
        <v>55</v>
      </c>
      <c r="D176" s="14" t="s">
        <v>97</v>
      </c>
      <c r="E176" s="14" t="s">
        <v>395</v>
      </c>
      <c r="F176" s="19">
        <v>6999875.0199999996</v>
      </c>
      <c r="G176" s="19">
        <v>6995873.2599999998</v>
      </c>
      <c r="H176" s="41">
        <f t="shared" si="21"/>
        <v>99.942830979287976</v>
      </c>
    </row>
    <row r="177" spans="1:8" outlineLevel="3">
      <c r="A177" s="16" t="s">
        <v>44</v>
      </c>
      <c r="B177" s="14" t="s">
        <v>14</v>
      </c>
      <c r="C177" s="14" t="s">
        <v>55</v>
      </c>
      <c r="D177" s="14" t="s">
        <v>97</v>
      </c>
      <c r="E177" s="14" t="s">
        <v>45</v>
      </c>
      <c r="F177" s="19">
        <f>F178</f>
        <v>302628</v>
      </c>
      <c r="G177" s="19">
        <f>G178</f>
        <v>302628</v>
      </c>
      <c r="H177" s="41">
        <f t="shared" si="21"/>
        <v>100</v>
      </c>
    </row>
    <row r="178" spans="1:8" outlineLevel="3">
      <c r="A178" s="13" t="s">
        <v>46</v>
      </c>
      <c r="B178" s="14" t="s">
        <v>14</v>
      </c>
      <c r="C178" s="14" t="s">
        <v>55</v>
      </c>
      <c r="D178" s="14" t="s">
        <v>97</v>
      </c>
      <c r="E178" s="14" t="s">
        <v>47</v>
      </c>
      <c r="F178" s="19">
        <f>F179+F180</f>
        <v>302628</v>
      </c>
      <c r="G178" s="19">
        <f>G179+G180</f>
        <v>302628</v>
      </c>
      <c r="H178" s="41">
        <f t="shared" si="21"/>
        <v>100</v>
      </c>
    </row>
    <row r="179" spans="1:8" ht="37.5" customHeight="1" outlineLevel="3">
      <c r="A179" s="13" t="s">
        <v>405</v>
      </c>
      <c r="B179" s="14" t="s">
        <v>14</v>
      </c>
      <c r="C179" s="14" t="s">
        <v>55</v>
      </c>
      <c r="D179" s="14" t="s">
        <v>97</v>
      </c>
      <c r="E179" s="14" t="s">
        <v>402</v>
      </c>
      <c r="F179" s="19">
        <v>270450</v>
      </c>
      <c r="G179" s="19">
        <v>270450</v>
      </c>
      <c r="H179" s="41">
        <f t="shared" si="21"/>
        <v>100</v>
      </c>
    </row>
    <row r="180" spans="1:8" ht="24" customHeight="1" outlineLevel="3">
      <c r="A180" s="13" t="s">
        <v>406</v>
      </c>
      <c r="B180" s="14" t="s">
        <v>14</v>
      </c>
      <c r="C180" s="14" t="s">
        <v>55</v>
      </c>
      <c r="D180" s="14" t="s">
        <v>97</v>
      </c>
      <c r="E180" s="14" t="s">
        <v>398</v>
      </c>
      <c r="F180" s="19">
        <v>32178</v>
      </c>
      <c r="G180" s="19">
        <v>32178</v>
      </c>
      <c r="H180" s="41">
        <f t="shared" si="21"/>
        <v>100</v>
      </c>
    </row>
    <row r="181" spans="1:8" ht="36" customHeight="1" outlineLevel="2">
      <c r="A181" s="13" t="s">
        <v>101</v>
      </c>
      <c r="B181" s="14" t="s">
        <v>14</v>
      </c>
      <c r="C181" s="14" t="s">
        <v>55</v>
      </c>
      <c r="D181" s="14" t="s">
        <v>102</v>
      </c>
      <c r="E181" s="21" t="s">
        <v>1</v>
      </c>
      <c r="F181" s="19">
        <f>F182+F187</f>
        <v>1721400</v>
      </c>
      <c r="G181" s="19">
        <f>G182+G187</f>
        <v>1721400</v>
      </c>
      <c r="H181" s="41">
        <f t="shared" si="21"/>
        <v>100</v>
      </c>
    </row>
    <row r="182" spans="1:8" ht="71.25" customHeight="1" outlineLevel="2">
      <c r="A182" s="13" t="s">
        <v>25</v>
      </c>
      <c r="B182" s="14" t="s">
        <v>14</v>
      </c>
      <c r="C182" s="14" t="s">
        <v>55</v>
      </c>
      <c r="D182" s="14" t="s">
        <v>102</v>
      </c>
      <c r="E182" s="21" t="s">
        <v>0</v>
      </c>
      <c r="F182" s="19">
        <f>F183</f>
        <v>1255265.43</v>
      </c>
      <c r="G182" s="19">
        <f>G183</f>
        <v>1255265.43</v>
      </c>
      <c r="H182" s="41">
        <f t="shared" si="21"/>
        <v>100</v>
      </c>
    </row>
    <row r="183" spans="1:8" ht="36" customHeight="1" outlineLevel="2">
      <c r="A183" s="13" t="s">
        <v>32</v>
      </c>
      <c r="B183" s="14" t="s">
        <v>14</v>
      </c>
      <c r="C183" s="14" t="s">
        <v>55</v>
      </c>
      <c r="D183" s="14" t="s">
        <v>102</v>
      </c>
      <c r="E183" s="21" t="s">
        <v>27</v>
      </c>
      <c r="F183" s="19">
        <f>F184+F185+F186</f>
        <v>1255265.43</v>
      </c>
      <c r="G183" s="19">
        <f>G184+G185+G186</f>
        <v>1255265.43</v>
      </c>
      <c r="H183" s="41">
        <f t="shared" si="21"/>
        <v>100</v>
      </c>
    </row>
    <row r="184" spans="1:8" ht="36" customHeight="1" outlineLevel="2">
      <c r="A184" s="13" t="s">
        <v>390</v>
      </c>
      <c r="B184" s="14" t="s">
        <v>14</v>
      </c>
      <c r="C184" s="14" t="s">
        <v>55</v>
      </c>
      <c r="D184" s="14" t="s">
        <v>102</v>
      </c>
      <c r="E184" s="21" t="s">
        <v>388</v>
      </c>
      <c r="F184" s="19">
        <v>934229.21</v>
      </c>
      <c r="G184" s="19">
        <v>934229.21</v>
      </c>
      <c r="H184" s="41">
        <f t="shared" si="21"/>
        <v>100</v>
      </c>
    </row>
    <row r="185" spans="1:8" ht="69" customHeight="1" outlineLevel="2">
      <c r="A185" s="13" t="s">
        <v>393</v>
      </c>
      <c r="B185" s="14" t="s">
        <v>14</v>
      </c>
      <c r="C185" s="14" t="s">
        <v>55</v>
      </c>
      <c r="D185" s="14" t="s">
        <v>102</v>
      </c>
      <c r="E185" s="21" t="s">
        <v>392</v>
      </c>
      <c r="F185" s="19">
        <v>41315</v>
      </c>
      <c r="G185" s="19">
        <v>41315</v>
      </c>
      <c r="H185" s="41">
        <f t="shared" si="21"/>
        <v>100</v>
      </c>
    </row>
    <row r="186" spans="1:8" ht="93.75" customHeight="1" outlineLevel="2">
      <c r="A186" s="13" t="s">
        <v>391</v>
      </c>
      <c r="B186" s="14" t="s">
        <v>14</v>
      </c>
      <c r="C186" s="14" t="s">
        <v>55</v>
      </c>
      <c r="D186" s="14" t="s">
        <v>102</v>
      </c>
      <c r="E186" s="21" t="s">
        <v>389</v>
      </c>
      <c r="F186" s="19">
        <v>279721.21999999997</v>
      </c>
      <c r="G186" s="19">
        <v>279721.21999999997</v>
      </c>
      <c r="H186" s="41">
        <f t="shared" si="21"/>
        <v>100</v>
      </c>
    </row>
    <row r="187" spans="1:8" ht="36" customHeight="1" outlineLevel="2">
      <c r="A187" s="13" t="s">
        <v>40</v>
      </c>
      <c r="B187" s="14" t="s">
        <v>14</v>
      </c>
      <c r="C187" s="14" t="s">
        <v>55</v>
      </c>
      <c r="D187" s="14" t="s">
        <v>102</v>
      </c>
      <c r="E187" s="21" t="s">
        <v>41</v>
      </c>
      <c r="F187" s="19">
        <f>F188</f>
        <v>466134.57</v>
      </c>
      <c r="G187" s="19">
        <f>G188</f>
        <v>466134.57</v>
      </c>
      <c r="H187" s="41">
        <f t="shared" si="21"/>
        <v>100</v>
      </c>
    </row>
    <row r="188" spans="1:8" ht="36" customHeight="1" outlineLevel="2">
      <c r="A188" s="13" t="s">
        <v>100</v>
      </c>
      <c r="B188" s="14" t="s">
        <v>14</v>
      </c>
      <c r="C188" s="14" t="s">
        <v>55</v>
      </c>
      <c r="D188" s="14" t="s">
        <v>102</v>
      </c>
      <c r="E188" s="21" t="s">
        <v>43</v>
      </c>
      <c r="F188" s="19">
        <f>F189</f>
        <v>466134.57</v>
      </c>
      <c r="G188" s="19">
        <f>G189</f>
        <v>466134.57</v>
      </c>
      <c r="H188" s="41">
        <f t="shared" si="21"/>
        <v>100</v>
      </c>
    </row>
    <row r="189" spans="1:8" ht="36" customHeight="1" outlineLevel="2">
      <c r="A189" s="13" t="s">
        <v>412</v>
      </c>
      <c r="B189" s="14" t="s">
        <v>14</v>
      </c>
      <c r="C189" s="14" t="s">
        <v>55</v>
      </c>
      <c r="D189" s="14" t="s">
        <v>102</v>
      </c>
      <c r="E189" s="21" t="s">
        <v>395</v>
      </c>
      <c r="F189" s="19">
        <v>466134.57</v>
      </c>
      <c r="G189" s="19">
        <v>466134.57</v>
      </c>
      <c r="H189" s="41">
        <f t="shared" si="21"/>
        <v>100</v>
      </c>
    </row>
    <row r="190" spans="1:8" ht="77.25" customHeight="1" outlineLevel="2">
      <c r="A190" s="20" t="s">
        <v>103</v>
      </c>
      <c r="B190" s="14" t="s">
        <v>14</v>
      </c>
      <c r="C190" s="14" t="s">
        <v>55</v>
      </c>
      <c r="D190" s="14" t="s">
        <v>104</v>
      </c>
      <c r="E190" s="21" t="s">
        <v>1</v>
      </c>
      <c r="F190" s="19">
        <f>F191+F195</f>
        <v>1015280</v>
      </c>
      <c r="G190" s="19">
        <f>G191+G195</f>
        <v>1015280</v>
      </c>
      <c r="H190" s="41">
        <f t="shared" si="21"/>
        <v>100</v>
      </c>
    </row>
    <row r="191" spans="1:8" ht="63.75" customHeight="1" outlineLevel="2">
      <c r="A191" s="13" t="s">
        <v>25</v>
      </c>
      <c r="B191" s="14" t="s">
        <v>14</v>
      </c>
      <c r="C191" s="14" t="s">
        <v>55</v>
      </c>
      <c r="D191" s="14" t="s">
        <v>104</v>
      </c>
      <c r="E191" s="21" t="s">
        <v>0</v>
      </c>
      <c r="F191" s="19">
        <f>F192</f>
        <v>939913.75</v>
      </c>
      <c r="G191" s="19">
        <f>G192</f>
        <v>939913.75</v>
      </c>
      <c r="H191" s="41">
        <f t="shared" si="21"/>
        <v>100</v>
      </c>
    </row>
    <row r="192" spans="1:8" ht="30" outlineLevel="2">
      <c r="A192" s="13" t="s">
        <v>32</v>
      </c>
      <c r="B192" s="14" t="s">
        <v>14</v>
      </c>
      <c r="C192" s="14" t="s">
        <v>55</v>
      </c>
      <c r="D192" s="14" t="s">
        <v>104</v>
      </c>
      <c r="E192" s="21" t="s">
        <v>27</v>
      </c>
      <c r="F192" s="19">
        <f>F193+F194</f>
        <v>939913.75</v>
      </c>
      <c r="G192" s="19">
        <f>G193+G194</f>
        <v>939913.75</v>
      </c>
      <c r="H192" s="41">
        <f t="shared" si="21"/>
        <v>100</v>
      </c>
    </row>
    <row r="193" spans="1:8" ht="30" outlineLevel="2">
      <c r="A193" s="13" t="s">
        <v>390</v>
      </c>
      <c r="B193" s="14" t="s">
        <v>14</v>
      </c>
      <c r="C193" s="14" t="s">
        <v>55</v>
      </c>
      <c r="D193" s="14" t="s">
        <v>104</v>
      </c>
      <c r="E193" s="21" t="s">
        <v>388</v>
      </c>
      <c r="F193" s="19">
        <v>717866.25</v>
      </c>
      <c r="G193" s="19">
        <v>717866.25</v>
      </c>
      <c r="H193" s="41">
        <f t="shared" si="21"/>
        <v>100</v>
      </c>
    </row>
    <row r="194" spans="1:8" ht="75" outlineLevel="2">
      <c r="A194" s="13" t="s">
        <v>391</v>
      </c>
      <c r="B194" s="14" t="s">
        <v>14</v>
      </c>
      <c r="C194" s="14" t="s">
        <v>55</v>
      </c>
      <c r="D194" s="14" t="s">
        <v>104</v>
      </c>
      <c r="E194" s="21" t="s">
        <v>389</v>
      </c>
      <c r="F194" s="19">
        <v>222047.5</v>
      </c>
      <c r="G194" s="19">
        <v>222047.5</v>
      </c>
      <c r="H194" s="41">
        <f t="shared" si="21"/>
        <v>100</v>
      </c>
    </row>
    <row r="195" spans="1:8" ht="45" outlineLevel="2">
      <c r="A195" s="13" t="s">
        <v>40</v>
      </c>
      <c r="B195" s="14" t="s">
        <v>14</v>
      </c>
      <c r="C195" s="14" t="s">
        <v>55</v>
      </c>
      <c r="D195" s="14" t="s">
        <v>104</v>
      </c>
      <c r="E195" s="21" t="s">
        <v>41</v>
      </c>
      <c r="F195" s="19">
        <f>F196</f>
        <v>75366.25</v>
      </c>
      <c r="G195" s="19">
        <f>G196</f>
        <v>75366.25</v>
      </c>
      <c r="H195" s="41">
        <f t="shared" si="21"/>
        <v>100</v>
      </c>
    </row>
    <row r="196" spans="1:8" ht="30" outlineLevel="2">
      <c r="A196" s="13" t="s">
        <v>100</v>
      </c>
      <c r="B196" s="14" t="s">
        <v>14</v>
      </c>
      <c r="C196" s="14" t="s">
        <v>55</v>
      </c>
      <c r="D196" s="14" t="s">
        <v>104</v>
      </c>
      <c r="E196" s="21" t="s">
        <v>43</v>
      </c>
      <c r="F196" s="19">
        <f>F197</f>
        <v>75366.25</v>
      </c>
      <c r="G196" s="19">
        <f>G197</f>
        <v>75366.25</v>
      </c>
      <c r="H196" s="41">
        <f t="shared" si="21"/>
        <v>100</v>
      </c>
    </row>
    <row r="197" spans="1:8" outlineLevel="2">
      <c r="A197" s="13" t="s">
        <v>412</v>
      </c>
      <c r="B197" s="14" t="s">
        <v>14</v>
      </c>
      <c r="C197" s="14" t="s">
        <v>55</v>
      </c>
      <c r="D197" s="14" t="s">
        <v>104</v>
      </c>
      <c r="E197" s="21" t="s">
        <v>395</v>
      </c>
      <c r="F197" s="19">
        <v>75366.25</v>
      </c>
      <c r="G197" s="19">
        <v>75366.25</v>
      </c>
      <c r="H197" s="41">
        <f t="shared" si="21"/>
        <v>100</v>
      </c>
    </row>
    <row r="198" spans="1:8" ht="63" customHeight="1" outlineLevel="2">
      <c r="A198" s="20" t="s">
        <v>3</v>
      </c>
      <c r="B198" s="14" t="s">
        <v>14</v>
      </c>
      <c r="C198" s="14" t="s">
        <v>55</v>
      </c>
      <c r="D198" s="14" t="s">
        <v>105</v>
      </c>
      <c r="E198" s="21" t="s">
        <v>1</v>
      </c>
      <c r="F198" s="19">
        <f>F199+F203</f>
        <v>658670</v>
      </c>
      <c r="G198" s="19">
        <f>G199+G203</f>
        <v>658670</v>
      </c>
      <c r="H198" s="41">
        <f t="shared" si="21"/>
        <v>100</v>
      </c>
    </row>
    <row r="199" spans="1:8" ht="67.5" customHeight="1" outlineLevel="2">
      <c r="A199" s="13" t="s">
        <v>25</v>
      </c>
      <c r="B199" s="14" t="s">
        <v>14</v>
      </c>
      <c r="C199" s="14" t="s">
        <v>55</v>
      </c>
      <c r="D199" s="14" t="s">
        <v>105</v>
      </c>
      <c r="E199" s="21" t="s">
        <v>0</v>
      </c>
      <c r="F199" s="19">
        <f>F200</f>
        <v>649795.5</v>
      </c>
      <c r="G199" s="19">
        <f>G200</f>
        <v>649795.5</v>
      </c>
      <c r="H199" s="41">
        <f t="shared" si="21"/>
        <v>100</v>
      </c>
    </row>
    <row r="200" spans="1:8" ht="34.5" customHeight="1" outlineLevel="2">
      <c r="A200" s="13" t="s">
        <v>32</v>
      </c>
      <c r="B200" s="14" t="s">
        <v>14</v>
      </c>
      <c r="C200" s="14" t="s">
        <v>55</v>
      </c>
      <c r="D200" s="14" t="s">
        <v>105</v>
      </c>
      <c r="E200" s="21" t="s">
        <v>27</v>
      </c>
      <c r="F200" s="19">
        <f>F201+F202</f>
        <v>649795.5</v>
      </c>
      <c r="G200" s="19">
        <f>G201+G202</f>
        <v>649795.5</v>
      </c>
      <c r="H200" s="41">
        <f t="shared" si="21"/>
        <v>100</v>
      </c>
    </row>
    <row r="201" spans="1:8" ht="54" customHeight="1" outlineLevel="2">
      <c r="A201" s="13" t="s">
        <v>390</v>
      </c>
      <c r="B201" s="14" t="s">
        <v>14</v>
      </c>
      <c r="C201" s="14" t="s">
        <v>55</v>
      </c>
      <c r="D201" s="14" t="s">
        <v>105</v>
      </c>
      <c r="E201" s="21" t="s">
        <v>388</v>
      </c>
      <c r="F201" s="19">
        <v>496728.87</v>
      </c>
      <c r="G201" s="19">
        <v>496728.87</v>
      </c>
      <c r="H201" s="41">
        <f t="shared" si="21"/>
        <v>100</v>
      </c>
    </row>
    <row r="202" spans="1:8" ht="96.75" customHeight="1" outlineLevel="2">
      <c r="A202" s="13" t="s">
        <v>391</v>
      </c>
      <c r="B202" s="14" t="s">
        <v>14</v>
      </c>
      <c r="C202" s="14" t="s">
        <v>55</v>
      </c>
      <c r="D202" s="14" t="s">
        <v>105</v>
      </c>
      <c r="E202" s="21" t="s">
        <v>389</v>
      </c>
      <c r="F202" s="19">
        <v>153066.63</v>
      </c>
      <c r="G202" s="19">
        <v>153066.63</v>
      </c>
      <c r="H202" s="41">
        <f t="shared" si="21"/>
        <v>100</v>
      </c>
    </row>
    <row r="203" spans="1:8" ht="52.5" customHeight="1" outlineLevel="2">
      <c r="A203" s="13" t="s">
        <v>40</v>
      </c>
      <c r="B203" s="14" t="s">
        <v>14</v>
      </c>
      <c r="C203" s="14" t="s">
        <v>55</v>
      </c>
      <c r="D203" s="14" t="s">
        <v>105</v>
      </c>
      <c r="E203" s="21" t="s">
        <v>41</v>
      </c>
      <c r="F203" s="19">
        <f>F204</f>
        <v>8874.5</v>
      </c>
      <c r="G203" s="19">
        <f>G204</f>
        <v>8874.5</v>
      </c>
      <c r="H203" s="41">
        <f t="shared" si="21"/>
        <v>100</v>
      </c>
    </row>
    <row r="204" spans="1:8" ht="51.75" customHeight="1" outlineLevel="2">
      <c r="A204" s="13" t="s">
        <v>100</v>
      </c>
      <c r="B204" s="14" t="s">
        <v>14</v>
      </c>
      <c r="C204" s="14" t="s">
        <v>55</v>
      </c>
      <c r="D204" s="14" t="s">
        <v>105</v>
      </c>
      <c r="E204" s="21" t="s">
        <v>43</v>
      </c>
      <c r="F204" s="19">
        <f>F205</f>
        <v>8874.5</v>
      </c>
      <c r="G204" s="19">
        <f>G205</f>
        <v>8874.5</v>
      </c>
      <c r="H204" s="41">
        <f t="shared" si="21"/>
        <v>100</v>
      </c>
    </row>
    <row r="205" spans="1:8" ht="36" customHeight="1" outlineLevel="2">
      <c r="A205" s="13" t="s">
        <v>412</v>
      </c>
      <c r="B205" s="14" t="s">
        <v>14</v>
      </c>
      <c r="C205" s="14" t="s">
        <v>55</v>
      </c>
      <c r="D205" s="14" t="s">
        <v>105</v>
      </c>
      <c r="E205" s="21" t="s">
        <v>395</v>
      </c>
      <c r="F205" s="19">
        <v>8874.5</v>
      </c>
      <c r="G205" s="19">
        <v>8874.5</v>
      </c>
      <c r="H205" s="41">
        <f t="shared" si="21"/>
        <v>100</v>
      </c>
    </row>
    <row r="206" spans="1:8" ht="75" outlineLevel="1">
      <c r="A206" s="20" t="s">
        <v>106</v>
      </c>
      <c r="B206" s="14" t="s">
        <v>14</v>
      </c>
      <c r="C206" s="14" t="s">
        <v>55</v>
      </c>
      <c r="D206" s="14" t="s">
        <v>107</v>
      </c>
      <c r="E206" s="14" t="s">
        <v>1</v>
      </c>
      <c r="F206" s="19">
        <f>F207+F211</f>
        <v>544070</v>
      </c>
      <c r="G206" s="19">
        <f>G207+G211</f>
        <v>544070</v>
      </c>
      <c r="H206" s="41">
        <f t="shared" si="21"/>
        <v>100</v>
      </c>
    </row>
    <row r="207" spans="1:8" ht="60" outlineLevel="1">
      <c r="A207" s="13" t="s">
        <v>25</v>
      </c>
      <c r="B207" s="14" t="s">
        <v>14</v>
      </c>
      <c r="C207" s="14" t="s">
        <v>55</v>
      </c>
      <c r="D207" s="14" t="s">
        <v>107</v>
      </c>
      <c r="E207" s="21" t="s">
        <v>0</v>
      </c>
      <c r="F207" s="19">
        <f>F208</f>
        <v>465600.88</v>
      </c>
      <c r="G207" s="19">
        <f>G208</f>
        <v>465600.88</v>
      </c>
      <c r="H207" s="41">
        <f t="shared" si="21"/>
        <v>100</v>
      </c>
    </row>
    <row r="208" spans="1:8" ht="39.75" customHeight="1" outlineLevel="1">
      <c r="A208" s="13" t="s">
        <v>32</v>
      </c>
      <c r="B208" s="14" t="s">
        <v>14</v>
      </c>
      <c r="C208" s="14" t="s">
        <v>55</v>
      </c>
      <c r="D208" s="14" t="s">
        <v>107</v>
      </c>
      <c r="E208" s="21" t="s">
        <v>27</v>
      </c>
      <c r="F208" s="19">
        <f>F209+F210</f>
        <v>465600.88</v>
      </c>
      <c r="G208" s="19">
        <f>G209+G210</f>
        <v>465600.88</v>
      </c>
      <c r="H208" s="41">
        <f t="shared" ref="H208:H271" si="23">G208/F208*100</f>
        <v>100</v>
      </c>
    </row>
    <row r="209" spans="1:8" ht="30" outlineLevel="1">
      <c r="A209" s="13" t="s">
        <v>390</v>
      </c>
      <c r="B209" s="14" t="s">
        <v>14</v>
      </c>
      <c r="C209" s="14" t="s">
        <v>55</v>
      </c>
      <c r="D209" s="14" t="s">
        <v>107</v>
      </c>
      <c r="E209" s="21" t="s">
        <v>388</v>
      </c>
      <c r="F209" s="19">
        <v>358532.2</v>
      </c>
      <c r="G209" s="19">
        <v>358532.2</v>
      </c>
      <c r="H209" s="41">
        <f t="shared" si="23"/>
        <v>100</v>
      </c>
    </row>
    <row r="210" spans="1:8" ht="75" outlineLevel="1">
      <c r="A210" s="13" t="s">
        <v>391</v>
      </c>
      <c r="B210" s="14" t="s">
        <v>14</v>
      </c>
      <c r="C210" s="14" t="s">
        <v>55</v>
      </c>
      <c r="D210" s="14" t="s">
        <v>107</v>
      </c>
      <c r="E210" s="21" t="s">
        <v>389</v>
      </c>
      <c r="F210" s="19">
        <v>107068.68</v>
      </c>
      <c r="G210" s="19">
        <v>107068.68</v>
      </c>
      <c r="H210" s="41">
        <f t="shared" si="23"/>
        <v>100</v>
      </c>
    </row>
    <row r="211" spans="1:8" ht="45" outlineLevel="1">
      <c r="A211" s="13" t="s">
        <v>40</v>
      </c>
      <c r="B211" s="14" t="s">
        <v>14</v>
      </c>
      <c r="C211" s="14" t="s">
        <v>55</v>
      </c>
      <c r="D211" s="14" t="s">
        <v>107</v>
      </c>
      <c r="E211" s="21" t="s">
        <v>41</v>
      </c>
      <c r="F211" s="19">
        <f>F212</f>
        <v>78469.119999999995</v>
      </c>
      <c r="G211" s="19">
        <f>G212</f>
        <v>78469.119999999995</v>
      </c>
      <c r="H211" s="41">
        <f t="shared" si="23"/>
        <v>100</v>
      </c>
    </row>
    <row r="212" spans="1:8" ht="30" outlineLevel="1">
      <c r="A212" s="13" t="s">
        <v>100</v>
      </c>
      <c r="B212" s="14" t="s">
        <v>14</v>
      </c>
      <c r="C212" s="14" t="s">
        <v>55</v>
      </c>
      <c r="D212" s="14" t="s">
        <v>107</v>
      </c>
      <c r="E212" s="21" t="s">
        <v>43</v>
      </c>
      <c r="F212" s="19">
        <f>F213</f>
        <v>78469.119999999995</v>
      </c>
      <c r="G212" s="19">
        <f>G213</f>
        <v>78469.119999999995</v>
      </c>
      <c r="H212" s="41">
        <f t="shared" si="23"/>
        <v>100</v>
      </c>
    </row>
    <row r="213" spans="1:8" outlineLevel="1">
      <c r="A213" s="13" t="s">
        <v>412</v>
      </c>
      <c r="B213" s="14" t="s">
        <v>14</v>
      </c>
      <c r="C213" s="14" t="s">
        <v>55</v>
      </c>
      <c r="D213" s="14" t="s">
        <v>107</v>
      </c>
      <c r="E213" s="21" t="s">
        <v>395</v>
      </c>
      <c r="F213" s="19">
        <v>78469.119999999995</v>
      </c>
      <c r="G213" s="19">
        <v>78469.119999999995</v>
      </c>
      <c r="H213" s="41">
        <f t="shared" si="23"/>
        <v>100</v>
      </c>
    </row>
    <row r="214" spans="1:8" s="6" customFormat="1" ht="30" customHeight="1" outlineLevel="4">
      <c r="A214" s="24" t="s">
        <v>108</v>
      </c>
      <c r="B214" s="21" t="s">
        <v>18</v>
      </c>
      <c r="C214" s="21" t="s">
        <v>15</v>
      </c>
      <c r="D214" s="21" t="s">
        <v>16</v>
      </c>
      <c r="E214" s="21" t="s">
        <v>1</v>
      </c>
      <c r="F214" s="19">
        <f t="shared" ref="F214:G219" si="24">F215</f>
        <v>489200</v>
      </c>
      <c r="G214" s="19">
        <f t="shared" si="24"/>
        <v>489200</v>
      </c>
      <c r="H214" s="41">
        <f t="shared" si="23"/>
        <v>100</v>
      </c>
    </row>
    <row r="215" spans="1:8" s="6" customFormat="1" ht="30" customHeight="1" outlineLevel="4">
      <c r="A215" s="24" t="s">
        <v>109</v>
      </c>
      <c r="B215" s="21" t="s">
        <v>18</v>
      </c>
      <c r="C215" s="21" t="s">
        <v>29</v>
      </c>
      <c r="D215" s="21" t="s">
        <v>16</v>
      </c>
      <c r="E215" s="21" t="s">
        <v>1</v>
      </c>
      <c r="F215" s="19">
        <f t="shared" si="24"/>
        <v>489200</v>
      </c>
      <c r="G215" s="19">
        <f t="shared" si="24"/>
        <v>489200</v>
      </c>
      <c r="H215" s="41">
        <f t="shared" si="23"/>
        <v>100</v>
      </c>
    </row>
    <row r="216" spans="1:8" s="6" customFormat="1" ht="36" customHeight="1" outlineLevel="4">
      <c r="A216" s="16" t="s">
        <v>39</v>
      </c>
      <c r="B216" s="21" t="s">
        <v>18</v>
      </c>
      <c r="C216" s="21" t="s">
        <v>29</v>
      </c>
      <c r="D216" s="21" t="s">
        <v>20</v>
      </c>
      <c r="E216" s="21" t="s">
        <v>1</v>
      </c>
      <c r="F216" s="23">
        <f t="shared" si="24"/>
        <v>489200</v>
      </c>
      <c r="G216" s="23">
        <f t="shared" si="24"/>
        <v>489200</v>
      </c>
      <c r="H216" s="41">
        <f t="shared" si="23"/>
        <v>100</v>
      </c>
    </row>
    <row r="217" spans="1:8" s="6" customFormat="1" ht="45" outlineLevel="4">
      <c r="A217" s="16" t="s">
        <v>21</v>
      </c>
      <c r="B217" s="21" t="s">
        <v>18</v>
      </c>
      <c r="C217" s="21" t="s">
        <v>29</v>
      </c>
      <c r="D217" s="21" t="s">
        <v>22</v>
      </c>
      <c r="E217" s="21" t="s">
        <v>1</v>
      </c>
      <c r="F217" s="23">
        <f t="shared" si="24"/>
        <v>489200</v>
      </c>
      <c r="G217" s="23">
        <f t="shared" si="24"/>
        <v>489200</v>
      </c>
      <c r="H217" s="41">
        <f t="shared" si="23"/>
        <v>100</v>
      </c>
    </row>
    <row r="218" spans="1:8" s="6" customFormat="1" ht="51" customHeight="1" outlineLevel="4">
      <c r="A218" s="13" t="s">
        <v>110</v>
      </c>
      <c r="B218" s="21" t="s">
        <v>18</v>
      </c>
      <c r="C218" s="21" t="s">
        <v>29</v>
      </c>
      <c r="D218" s="21" t="s">
        <v>111</v>
      </c>
      <c r="E218" s="21" t="s">
        <v>1</v>
      </c>
      <c r="F218" s="19">
        <f t="shared" si="24"/>
        <v>489200</v>
      </c>
      <c r="G218" s="19">
        <f t="shared" si="24"/>
        <v>489200</v>
      </c>
      <c r="H218" s="41">
        <f t="shared" si="23"/>
        <v>100</v>
      </c>
    </row>
    <row r="219" spans="1:8" s="6" customFormat="1" ht="21" customHeight="1" outlineLevel="4">
      <c r="A219" s="13" t="s">
        <v>112</v>
      </c>
      <c r="B219" s="21" t="s">
        <v>18</v>
      </c>
      <c r="C219" s="21" t="s">
        <v>29</v>
      </c>
      <c r="D219" s="21" t="s">
        <v>111</v>
      </c>
      <c r="E219" s="21" t="s">
        <v>93</v>
      </c>
      <c r="F219" s="19">
        <f t="shared" si="24"/>
        <v>489200</v>
      </c>
      <c r="G219" s="19">
        <f t="shared" si="24"/>
        <v>489200</v>
      </c>
      <c r="H219" s="41">
        <f t="shared" si="23"/>
        <v>100</v>
      </c>
    </row>
    <row r="220" spans="1:8" s="6" customFormat="1" ht="18.399999999999999" customHeight="1" outlineLevel="4">
      <c r="A220" s="13" t="s">
        <v>94</v>
      </c>
      <c r="B220" s="21" t="s">
        <v>18</v>
      </c>
      <c r="C220" s="21" t="s">
        <v>29</v>
      </c>
      <c r="D220" s="21" t="s">
        <v>111</v>
      </c>
      <c r="E220" s="21" t="s">
        <v>95</v>
      </c>
      <c r="F220" s="19">
        <v>489200</v>
      </c>
      <c r="G220" s="19">
        <v>489200</v>
      </c>
      <c r="H220" s="41">
        <f t="shared" si="23"/>
        <v>100</v>
      </c>
    </row>
    <row r="221" spans="1:8" outlineLevel="4">
      <c r="A221" s="20" t="s">
        <v>113</v>
      </c>
      <c r="B221" s="21" t="s">
        <v>36</v>
      </c>
      <c r="C221" s="21" t="s">
        <v>15</v>
      </c>
      <c r="D221" s="21" t="s">
        <v>16</v>
      </c>
      <c r="E221" s="21" t="s">
        <v>1</v>
      </c>
      <c r="F221" s="19">
        <f>F242+F222+F236+F229</f>
        <v>11419413.960000001</v>
      </c>
      <c r="G221" s="19">
        <f>G242+G222+G236+G229</f>
        <v>10194313.129999999</v>
      </c>
      <c r="H221" s="41">
        <f t="shared" si="23"/>
        <v>89.271771438610656</v>
      </c>
    </row>
    <row r="222" spans="1:8" ht="24" customHeight="1" outlineLevel="4">
      <c r="A222" s="13" t="s">
        <v>114</v>
      </c>
      <c r="B222" s="21" t="s">
        <v>36</v>
      </c>
      <c r="C222" s="21" t="s">
        <v>115</v>
      </c>
      <c r="D222" s="21" t="s">
        <v>16</v>
      </c>
      <c r="E222" s="21" t="s">
        <v>1</v>
      </c>
      <c r="F222" s="19">
        <f>F225</f>
        <v>275290</v>
      </c>
      <c r="G222" s="19">
        <f>G225</f>
        <v>0</v>
      </c>
      <c r="H222" s="41">
        <f t="shared" si="23"/>
        <v>0</v>
      </c>
    </row>
    <row r="223" spans="1:8" ht="36.75" customHeight="1" outlineLevel="4">
      <c r="A223" s="16" t="s">
        <v>39</v>
      </c>
      <c r="B223" s="21" t="s">
        <v>36</v>
      </c>
      <c r="C223" s="21" t="s">
        <v>115</v>
      </c>
      <c r="D223" s="21" t="s">
        <v>20</v>
      </c>
      <c r="E223" s="21" t="s">
        <v>1</v>
      </c>
      <c r="F223" s="19">
        <f t="shared" ref="F223:G227" si="25">F224</f>
        <v>275290</v>
      </c>
      <c r="G223" s="19">
        <f t="shared" si="25"/>
        <v>0</v>
      </c>
      <c r="H223" s="41">
        <f t="shared" si="23"/>
        <v>0</v>
      </c>
    </row>
    <row r="224" spans="1:8" ht="45" outlineLevel="4">
      <c r="A224" s="16" t="s">
        <v>21</v>
      </c>
      <c r="B224" s="21" t="s">
        <v>36</v>
      </c>
      <c r="C224" s="21" t="s">
        <v>115</v>
      </c>
      <c r="D224" s="21" t="s">
        <v>22</v>
      </c>
      <c r="E224" s="21" t="s">
        <v>1</v>
      </c>
      <c r="F224" s="19">
        <f t="shared" si="25"/>
        <v>275290</v>
      </c>
      <c r="G224" s="19">
        <f t="shared" si="25"/>
        <v>0</v>
      </c>
      <c r="H224" s="41">
        <f t="shared" si="23"/>
        <v>0</v>
      </c>
    </row>
    <row r="225" spans="1:8" ht="97.5" customHeight="1" outlineLevel="4">
      <c r="A225" s="20" t="s">
        <v>116</v>
      </c>
      <c r="B225" s="21" t="s">
        <v>36</v>
      </c>
      <c r="C225" s="21" t="s">
        <v>115</v>
      </c>
      <c r="D225" s="21" t="s">
        <v>117</v>
      </c>
      <c r="E225" s="21" t="s">
        <v>1</v>
      </c>
      <c r="F225" s="19">
        <f t="shared" si="25"/>
        <v>275290</v>
      </c>
      <c r="G225" s="19">
        <f t="shared" si="25"/>
        <v>0</v>
      </c>
      <c r="H225" s="41">
        <f t="shared" si="23"/>
        <v>0</v>
      </c>
    </row>
    <row r="226" spans="1:8" ht="55.5" customHeight="1" outlineLevel="4">
      <c r="A226" s="13" t="s">
        <v>40</v>
      </c>
      <c r="B226" s="21" t="s">
        <v>36</v>
      </c>
      <c r="C226" s="21" t="s">
        <v>115</v>
      </c>
      <c r="D226" s="21" t="s">
        <v>117</v>
      </c>
      <c r="E226" s="21" t="s">
        <v>41</v>
      </c>
      <c r="F226" s="19">
        <f t="shared" si="25"/>
        <v>275290</v>
      </c>
      <c r="G226" s="19">
        <f t="shared" si="25"/>
        <v>0</v>
      </c>
      <c r="H226" s="41">
        <f t="shared" si="23"/>
        <v>0</v>
      </c>
    </row>
    <row r="227" spans="1:8" ht="60" customHeight="1" outlineLevel="4">
      <c r="A227" s="13" t="s">
        <v>100</v>
      </c>
      <c r="B227" s="21" t="s">
        <v>36</v>
      </c>
      <c r="C227" s="21" t="s">
        <v>115</v>
      </c>
      <c r="D227" s="21" t="s">
        <v>117</v>
      </c>
      <c r="E227" s="21" t="s">
        <v>43</v>
      </c>
      <c r="F227" s="19">
        <f t="shared" si="25"/>
        <v>275290</v>
      </c>
      <c r="G227" s="19">
        <f t="shared" si="25"/>
        <v>0</v>
      </c>
      <c r="H227" s="41">
        <f t="shared" si="23"/>
        <v>0</v>
      </c>
    </row>
    <row r="228" spans="1:8" outlineLevel="4">
      <c r="A228" s="13" t="s">
        <v>412</v>
      </c>
      <c r="B228" s="21" t="s">
        <v>36</v>
      </c>
      <c r="C228" s="21" t="s">
        <v>115</v>
      </c>
      <c r="D228" s="21" t="s">
        <v>117</v>
      </c>
      <c r="E228" s="21" t="s">
        <v>395</v>
      </c>
      <c r="F228" s="19">
        <v>275290</v>
      </c>
      <c r="G228" s="19">
        <v>0</v>
      </c>
      <c r="H228" s="41">
        <f t="shared" si="23"/>
        <v>0</v>
      </c>
    </row>
    <row r="229" spans="1:8" outlineLevel="4">
      <c r="A229" s="13" t="s">
        <v>118</v>
      </c>
      <c r="B229" s="21" t="s">
        <v>36</v>
      </c>
      <c r="C229" s="21" t="s">
        <v>119</v>
      </c>
      <c r="D229" s="21" t="s">
        <v>16</v>
      </c>
      <c r="E229" s="21" t="s">
        <v>1</v>
      </c>
      <c r="F229" s="19">
        <f t="shared" ref="F229:G234" si="26">F230</f>
        <v>666660</v>
      </c>
      <c r="G229" s="19">
        <f t="shared" si="26"/>
        <v>666660</v>
      </c>
      <c r="H229" s="41">
        <f t="shared" si="23"/>
        <v>100</v>
      </c>
    </row>
    <row r="230" spans="1:8" ht="90" customHeight="1" outlineLevel="4">
      <c r="A230" s="28" t="s">
        <v>338</v>
      </c>
      <c r="B230" s="21" t="s">
        <v>36</v>
      </c>
      <c r="C230" s="21" t="s">
        <v>119</v>
      </c>
      <c r="D230" s="21" t="s">
        <v>335</v>
      </c>
      <c r="E230" s="21" t="s">
        <v>1</v>
      </c>
      <c r="F230" s="19">
        <f t="shared" si="26"/>
        <v>666660</v>
      </c>
      <c r="G230" s="19">
        <f t="shared" si="26"/>
        <v>666660</v>
      </c>
      <c r="H230" s="41">
        <f t="shared" si="23"/>
        <v>100</v>
      </c>
    </row>
    <row r="231" spans="1:8" ht="104.25" customHeight="1" outlineLevel="4">
      <c r="A231" s="28" t="s">
        <v>339</v>
      </c>
      <c r="B231" s="21" t="s">
        <v>36</v>
      </c>
      <c r="C231" s="21" t="s">
        <v>119</v>
      </c>
      <c r="D231" s="21" t="s">
        <v>336</v>
      </c>
      <c r="E231" s="21" t="s">
        <v>1</v>
      </c>
      <c r="F231" s="19">
        <f t="shared" si="26"/>
        <v>666660</v>
      </c>
      <c r="G231" s="19">
        <f t="shared" si="26"/>
        <v>666660</v>
      </c>
      <c r="H231" s="41">
        <f t="shared" si="23"/>
        <v>100</v>
      </c>
    </row>
    <row r="232" spans="1:8" ht="35.25" customHeight="1" outlineLevel="4">
      <c r="A232" s="16" t="s">
        <v>120</v>
      </c>
      <c r="B232" s="21" t="s">
        <v>36</v>
      </c>
      <c r="C232" s="21" t="s">
        <v>119</v>
      </c>
      <c r="D232" s="22" t="s">
        <v>337</v>
      </c>
      <c r="E232" s="21" t="s">
        <v>1</v>
      </c>
      <c r="F232" s="19">
        <f t="shared" si="26"/>
        <v>666660</v>
      </c>
      <c r="G232" s="19">
        <f t="shared" si="26"/>
        <v>666660</v>
      </c>
      <c r="H232" s="41">
        <f t="shared" si="23"/>
        <v>100</v>
      </c>
    </row>
    <row r="233" spans="1:8" ht="18.75" customHeight="1" outlineLevel="4">
      <c r="A233" s="16" t="s">
        <v>44</v>
      </c>
      <c r="B233" s="21" t="s">
        <v>36</v>
      </c>
      <c r="C233" s="21" t="s">
        <v>119</v>
      </c>
      <c r="D233" s="22" t="s">
        <v>337</v>
      </c>
      <c r="E233" s="21" t="s">
        <v>45</v>
      </c>
      <c r="F233" s="19">
        <f t="shared" si="26"/>
        <v>666660</v>
      </c>
      <c r="G233" s="19">
        <f t="shared" si="26"/>
        <v>666660</v>
      </c>
      <c r="H233" s="41">
        <f t="shared" si="23"/>
        <v>100</v>
      </c>
    </row>
    <row r="234" spans="1:8" ht="60" outlineLevel="4">
      <c r="A234" s="13" t="s">
        <v>121</v>
      </c>
      <c r="B234" s="21" t="s">
        <v>36</v>
      </c>
      <c r="C234" s="21" t="s">
        <v>119</v>
      </c>
      <c r="D234" s="22" t="s">
        <v>337</v>
      </c>
      <c r="E234" s="21" t="s">
        <v>122</v>
      </c>
      <c r="F234" s="19">
        <f t="shared" si="26"/>
        <v>666660</v>
      </c>
      <c r="G234" s="19">
        <f t="shared" si="26"/>
        <v>666660</v>
      </c>
      <c r="H234" s="41">
        <f t="shared" si="23"/>
        <v>100</v>
      </c>
    </row>
    <row r="235" spans="1:8" ht="94.5" customHeight="1" outlineLevel="4">
      <c r="A235" s="13" t="s">
        <v>414</v>
      </c>
      <c r="B235" s="21" t="s">
        <v>36</v>
      </c>
      <c r="C235" s="21" t="s">
        <v>119</v>
      </c>
      <c r="D235" s="22" t="s">
        <v>337</v>
      </c>
      <c r="E235" s="21" t="s">
        <v>413</v>
      </c>
      <c r="F235" s="19">
        <v>666660</v>
      </c>
      <c r="G235" s="19">
        <v>666660</v>
      </c>
      <c r="H235" s="41">
        <f t="shared" si="23"/>
        <v>100</v>
      </c>
    </row>
    <row r="236" spans="1:8" outlineLevel="4">
      <c r="A236" s="13" t="s">
        <v>123</v>
      </c>
      <c r="B236" s="21" t="s">
        <v>36</v>
      </c>
      <c r="C236" s="21" t="s">
        <v>124</v>
      </c>
      <c r="D236" s="21" t="s">
        <v>16</v>
      </c>
      <c r="E236" s="21" t="s">
        <v>1</v>
      </c>
      <c r="F236" s="19">
        <f t="shared" ref="F236:G240" si="27">F237</f>
        <v>4200200</v>
      </c>
      <c r="G236" s="19">
        <f t="shared" si="27"/>
        <v>3250548.37</v>
      </c>
      <c r="H236" s="41">
        <f t="shared" si="23"/>
        <v>77.390323556021144</v>
      </c>
    </row>
    <row r="237" spans="1:8" ht="60" outlineLevel="4">
      <c r="A237" s="13" t="s">
        <v>125</v>
      </c>
      <c r="B237" s="21" t="s">
        <v>36</v>
      </c>
      <c r="C237" s="21" t="s">
        <v>124</v>
      </c>
      <c r="D237" s="21" t="s">
        <v>126</v>
      </c>
      <c r="E237" s="21" t="s">
        <v>1</v>
      </c>
      <c r="F237" s="19">
        <f t="shared" si="27"/>
        <v>4200200</v>
      </c>
      <c r="G237" s="19">
        <f t="shared" si="27"/>
        <v>3250548.37</v>
      </c>
      <c r="H237" s="41">
        <f t="shared" si="23"/>
        <v>77.390323556021144</v>
      </c>
    </row>
    <row r="238" spans="1:8" ht="30" outlineLevel="4">
      <c r="A238" s="13" t="s">
        <v>127</v>
      </c>
      <c r="B238" s="21" t="s">
        <v>36</v>
      </c>
      <c r="C238" s="21" t="s">
        <v>124</v>
      </c>
      <c r="D238" s="21" t="s">
        <v>128</v>
      </c>
      <c r="E238" s="21" t="s">
        <v>1</v>
      </c>
      <c r="F238" s="19">
        <f t="shared" si="27"/>
        <v>4200200</v>
      </c>
      <c r="G238" s="19">
        <f t="shared" si="27"/>
        <v>3250548.37</v>
      </c>
      <c r="H238" s="41">
        <f t="shared" si="23"/>
        <v>77.390323556021144</v>
      </c>
    </row>
    <row r="239" spans="1:8" ht="45" outlineLevel="4">
      <c r="A239" s="13" t="s">
        <v>40</v>
      </c>
      <c r="B239" s="21" t="s">
        <v>36</v>
      </c>
      <c r="C239" s="21" t="s">
        <v>124</v>
      </c>
      <c r="D239" s="21" t="s">
        <v>128</v>
      </c>
      <c r="E239" s="21" t="s">
        <v>41</v>
      </c>
      <c r="F239" s="19">
        <f t="shared" si="27"/>
        <v>4200200</v>
      </c>
      <c r="G239" s="19">
        <f t="shared" si="27"/>
        <v>3250548.37</v>
      </c>
      <c r="H239" s="41">
        <f t="shared" si="23"/>
        <v>77.390323556021144</v>
      </c>
    </row>
    <row r="240" spans="1:8" ht="30" outlineLevel="4">
      <c r="A240" s="13" t="s">
        <v>100</v>
      </c>
      <c r="B240" s="21" t="s">
        <v>36</v>
      </c>
      <c r="C240" s="21" t="s">
        <v>124</v>
      </c>
      <c r="D240" s="21" t="s">
        <v>128</v>
      </c>
      <c r="E240" s="21" t="s">
        <v>43</v>
      </c>
      <c r="F240" s="19">
        <f t="shared" si="27"/>
        <v>4200200</v>
      </c>
      <c r="G240" s="19">
        <f t="shared" si="27"/>
        <v>3250548.37</v>
      </c>
      <c r="H240" s="41">
        <f t="shared" si="23"/>
        <v>77.390323556021144</v>
      </c>
    </row>
    <row r="241" spans="1:8" outlineLevel="4">
      <c r="A241" s="13" t="s">
        <v>412</v>
      </c>
      <c r="B241" s="21" t="s">
        <v>36</v>
      </c>
      <c r="C241" s="21" t="s">
        <v>124</v>
      </c>
      <c r="D241" s="21" t="s">
        <v>128</v>
      </c>
      <c r="E241" s="21" t="s">
        <v>395</v>
      </c>
      <c r="F241" s="19">
        <v>4200200</v>
      </c>
      <c r="G241" s="19">
        <v>3250548.37</v>
      </c>
      <c r="H241" s="41">
        <f t="shared" si="23"/>
        <v>77.390323556021144</v>
      </c>
    </row>
    <row r="242" spans="1:8" ht="36" customHeight="1" outlineLevel="4">
      <c r="A242" s="13" t="s">
        <v>129</v>
      </c>
      <c r="B242" s="21" t="s">
        <v>36</v>
      </c>
      <c r="C242" s="21" t="s">
        <v>130</v>
      </c>
      <c r="D242" s="21" t="s">
        <v>16</v>
      </c>
      <c r="E242" s="21" t="s">
        <v>1</v>
      </c>
      <c r="F242" s="19">
        <f>F243+F256</f>
        <v>6277263.96</v>
      </c>
      <c r="G242" s="19">
        <f>G243+G256</f>
        <v>6277104.7599999998</v>
      </c>
      <c r="H242" s="41">
        <f t="shared" si="23"/>
        <v>99.997463863221071</v>
      </c>
    </row>
    <row r="243" spans="1:8" ht="93.75" customHeight="1" outlineLevel="4">
      <c r="A243" s="18" t="s">
        <v>131</v>
      </c>
      <c r="B243" s="21" t="s">
        <v>36</v>
      </c>
      <c r="C243" s="21" t="s">
        <v>130</v>
      </c>
      <c r="D243" s="21" t="s">
        <v>132</v>
      </c>
      <c r="E243" s="21" t="s">
        <v>1</v>
      </c>
      <c r="F243" s="19">
        <f>F244+F252+F248</f>
        <v>218332</v>
      </c>
      <c r="G243" s="19">
        <f>G244+G252+G248</f>
        <v>218189</v>
      </c>
      <c r="H243" s="41">
        <f t="shared" si="23"/>
        <v>99.934503416814763</v>
      </c>
    </row>
    <row r="244" spans="1:8" ht="70.5" customHeight="1" outlineLevel="2">
      <c r="A244" s="24" t="s">
        <v>359</v>
      </c>
      <c r="B244" s="21" t="s">
        <v>36</v>
      </c>
      <c r="C244" s="21" t="s">
        <v>130</v>
      </c>
      <c r="D244" s="21" t="s">
        <v>342</v>
      </c>
      <c r="E244" s="21" t="s">
        <v>1</v>
      </c>
      <c r="F244" s="19">
        <f t="shared" ref="F244:G246" si="28">F245</f>
        <v>122000</v>
      </c>
      <c r="G244" s="19">
        <f t="shared" si="28"/>
        <v>122000</v>
      </c>
      <c r="H244" s="41">
        <f t="shared" si="23"/>
        <v>100</v>
      </c>
    </row>
    <row r="245" spans="1:8" ht="31.5" customHeight="1" outlineLevel="2">
      <c r="A245" s="18" t="s">
        <v>44</v>
      </c>
      <c r="B245" s="21" t="s">
        <v>36</v>
      </c>
      <c r="C245" s="21" t="s">
        <v>130</v>
      </c>
      <c r="D245" s="21" t="s">
        <v>342</v>
      </c>
      <c r="E245" s="21" t="s">
        <v>45</v>
      </c>
      <c r="F245" s="19">
        <f t="shared" si="28"/>
        <v>122000</v>
      </c>
      <c r="G245" s="19">
        <f t="shared" si="28"/>
        <v>122000</v>
      </c>
      <c r="H245" s="41">
        <f t="shared" si="23"/>
        <v>100</v>
      </c>
    </row>
    <row r="246" spans="1:8" ht="79.5" customHeight="1" outlineLevel="2">
      <c r="A246" s="13" t="s">
        <v>121</v>
      </c>
      <c r="B246" s="21" t="s">
        <v>36</v>
      </c>
      <c r="C246" s="21" t="s">
        <v>130</v>
      </c>
      <c r="D246" s="21" t="s">
        <v>342</v>
      </c>
      <c r="E246" s="21" t="s">
        <v>122</v>
      </c>
      <c r="F246" s="19">
        <f t="shared" si="28"/>
        <v>122000</v>
      </c>
      <c r="G246" s="19">
        <f t="shared" si="28"/>
        <v>122000</v>
      </c>
      <c r="H246" s="41">
        <f t="shared" si="23"/>
        <v>100</v>
      </c>
    </row>
    <row r="247" spans="1:8" ht="79.5" customHeight="1" outlineLevel="2">
      <c r="A247" s="13" t="s">
        <v>414</v>
      </c>
      <c r="B247" s="21" t="s">
        <v>36</v>
      </c>
      <c r="C247" s="21" t="s">
        <v>130</v>
      </c>
      <c r="D247" s="21" t="s">
        <v>342</v>
      </c>
      <c r="E247" s="21" t="s">
        <v>413</v>
      </c>
      <c r="F247" s="19">
        <v>122000</v>
      </c>
      <c r="G247" s="19">
        <v>122000</v>
      </c>
      <c r="H247" s="41">
        <f t="shared" si="23"/>
        <v>100</v>
      </c>
    </row>
    <row r="248" spans="1:8" ht="83.25" customHeight="1" outlineLevel="2">
      <c r="A248" s="24" t="s">
        <v>360</v>
      </c>
      <c r="B248" s="21" t="s">
        <v>36</v>
      </c>
      <c r="C248" s="21" t="s">
        <v>130</v>
      </c>
      <c r="D248" s="21" t="s">
        <v>341</v>
      </c>
      <c r="E248" s="21" t="s">
        <v>1</v>
      </c>
      <c r="F248" s="19">
        <f t="shared" ref="F248:G250" si="29">F249</f>
        <v>76332</v>
      </c>
      <c r="G248" s="19">
        <f t="shared" si="29"/>
        <v>76332</v>
      </c>
      <c r="H248" s="41">
        <f t="shared" si="23"/>
        <v>100</v>
      </c>
    </row>
    <row r="249" spans="1:8" ht="50.25" customHeight="1" outlineLevel="2">
      <c r="A249" s="24" t="s">
        <v>44</v>
      </c>
      <c r="B249" s="21" t="s">
        <v>36</v>
      </c>
      <c r="C249" s="21" t="s">
        <v>130</v>
      </c>
      <c r="D249" s="21" t="s">
        <v>341</v>
      </c>
      <c r="E249" s="21" t="s">
        <v>45</v>
      </c>
      <c r="F249" s="19">
        <f t="shared" si="29"/>
        <v>76332</v>
      </c>
      <c r="G249" s="19">
        <f t="shared" si="29"/>
        <v>76332</v>
      </c>
      <c r="H249" s="41">
        <f t="shared" si="23"/>
        <v>100</v>
      </c>
    </row>
    <row r="250" spans="1:8" ht="83.25" customHeight="1" outlineLevel="2">
      <c r="A250" s="24" t="s">
        <v>121</v>
      </c>
      <c r="B250" s="21" t="s">
        <v>36</v>
      </c>
      <c r="C250" s="21" t="s">
        <v>130</v>
      </c>
      <c r="D250" s="21" t="s">
        <v>341</v>
      </c>
      <c r="E250" s="21" t="s">
        <v>122</v>
      </c>
      <c r="F250" s="19">
        <f t="shared" si="29"/>
        <v>76332</v>
      </c>
      <c r="G250" s="19">
        <f t="shared" si="29"/>
        <v>76332</v>
      </c>
      <c r="H250" s="41">
        <f t="shared" si="23"/>
        <v>100</v>
      </c>
    </row>
    <row r="251" spans="1:8" ht="99" customHeight="1" outlineLevel="2">
      <c r="A251" s="13" t="s">
        <v>414</v>
      </c>
      <c r="B251" s="21" t="s">
        <v>36</v>
      </c>
      <c r="C251" s="21" t="s">
        <v>130</v>
      </c>
      <c r="D251" s="21" t="s">
        <v>341</v>
      </c>
      <c r="E251" s="21" t="s">
        <v>413</v>
      </c>
      <c r="F251" s="19">
        <v>76332</v>
      </c>
      <c r="G251" s="19">
        <v>76332</v>
      </c>
      <c r="H251" s="41">
        <f t="shared" si="23"/>
        <v>100</v>
      </c>
    </row>
    <row r="252" spans="1:8" ht="50.25" customHeight="1" outlineLevel="2">
      <c r="A252" s="13" t="s">
        <v>133</v>
      </c>
      <c r="B252" s="21" t="s">
        <v>36</v>
      </c>
      <c r="C252" s="21" t="s">
        <v>130</v>
      </c>
      <c r="D252" s="21" t="s">
        <v>134</v>
      </c>
      <c r="E252" s="21" t="s">
        <v>1</v>
      </c>
      <c r="F252" s="19">
        <f t="shared" ref="F252:G254" si="30">F253</f>
        <v>20000</v>
      </c>
      <c r="G252" s="19">
        <f t="shared" si="30"/>
        <v>19857</v>
      </c>
      <c r="H252" s="41">
        <f t="shared" si="23"/>
        <v>99.284999999999997</v>
      </c>
    </row>
    <row r="253" spans="1:8" ht="45" outlineLevel="2">
      <c r="A253" s="13" t="s">
        <v>40</v>
      </c>
      <c r="B253" s="21" t="s">
        <v>36</v>
      </c>
      <c r="C253" s="21" t="s">
        <v>130</v>
      </c>
      <c r="D253" s="21" t="s">
        <v>134</v>
      </c>
      <c r="E253" s="21" t="s">
        <v>41</v>
      </c>
      <c r="F253" s="19">
        <f t="shared" si="30"/>
        <v>20000</v>
      </c>
      <c r="G253" s="19">
        <f t="shared" si="30"/>
        <v>19857</v>
      </c>
      <c r="H253" s="41">
        <f t="shared" si="23"/>
        <v>99.284999999999997</v>
      </c>
    </row>
    <row r="254" spans="1:8" ht="58.5" customHeight="1" outlineLevel="2">
      <c r="A254" s="13" t="s">
        <v>100</v>
      </c>
      <c r="B254" s="21" t="s">
        <v>36</v>
      </c>
      <c r="C254" s="21" t="s">
        <v>130</v>
      </c>
      <c r="D254" s="21" t="s">
        <v>134</v>
      </c>
      <c r="E254" s="21" t="s">
        <v>43</v>
      </c>
      <c r="F254" s="19">
        <f t="shared" si="30"/>
        <v>20000</v>
      </c>
      <c r="G254" s="19">
        <f t="shared" si="30"/>
        <v>19857</v>
      </c>
      <c r="H254" s="41">
        <f t="shared" si="23"/>
        <v>99.284999999999997</v>
      </c>
    </row>
    <row r="255" spans="1:8" ht="33.75" customHeight="1" outlineLevel="2">
      <c r="A255" s="13" t="s">
        <v>412</v>
      </c>
      <c r="B255" s="21" t="s">
        <v>36</v>
      </c>
      <c r="C255" s="21" t="s">
        <v>130</v>
      </c>
      <c r="D255" s="21" t="s">
        <v>134</v>
      </c>
      <c r="E255" s="21" t="s">
        <v>395</v>
      </c>
      <c r="F255" s="19">
        <v>20000</v>
      </c>
      <c r="G255" s="19">
        <v>19857</v>
      </c>
      <c r="H255" s="41">
        <f t="shared" si="23"/>
        <v>99.284999999999997</v>
      </c>
    </row>
    <row r="256" spans="1:8" ht="66.75" customHeight="1" outlineLevel="2">
      <c r="A256" s="16" t="s">
        <v>39</v>
      </c>
      <c r="B256" s="21" t="s">
        <v>36</v>
      </c>
      <c r="C256" s="21" t="s">
        <v>130</v>
      </c>
      <c r="D256" s="21" t="s">
        <v>20</v>
      </c>
      <c r="E256" s="21" t="s">
        <v>1</v>
      </c>
      <c r="F256" s="19">
        <f>F257</f>
        <v>6058931.96</v>
      </c>
      <c r="G256" s="19">
        <f>G257</f>
        <v>6058915.7599999998</v>
      </c>
      <c r="H256" s="41">
        <f t="shared" si="23"/>
        <v>99.999732626144223</v>
      </c>
    </row>
    <row r="257" spans="1:8" ht="45" outlineLevel="2">
      <c r="A257" s="16" t="s">
        <v>21</v>
      </c>
      <c r="B257" s="21" t="s">
        <v>36</v>
      </c>
      <c r="C257" s="21" t="s">
        <v>130</v>
      </c>
      <c r="D257" s="21" t="s">
        <v>22</v>
      </c>
      <c r="E257" s="21" t="s">
        <v>1</v>
      </c>
      <c r="F257" s="19">
        <f>F258+F268</f>
        <v>6058931.96</v>
      </c>
      <c r="G257" s="19">
        <f>G258+G268</f>
        <v>6058915.7599999998</v>
      </c>
      <c r="H257" s="41">
        <f t="shared" si="23"/>
        <v>99.999732626144223</v>
      </c>
    </row>
    <row r="258" spans="1:8" ht="45" outlineLevel="2">
      <c r="A258" s="20" t="s">
        <v>33</v>
      </c>
      <c r="B258" s="21" t="s">
        <v>36</v>
      </c>
      <c r="C258" s="21" t="s">
        <v>130</v>
      </c>
      <c r="D258" s="21" t="s">
        <v>34</v>
      </c>
      <c r="E258" s="21" t="s">
        <v>1</v>
      </c>
      <c r="F258" s="19">
        <f>F259+F264</f>
        <v>5370500</v>
      </c>
      <c r="G258" s="19">
        <f>G259+G264</f>
        <v>5370483.7999999998</v>
      </c>
      <c r="H258" s="41">
        <f t="shared" si="23"/>
        <v>99.999698352108737</v>
      </c>
    </row>
    <row r="259" spans="1:8" ht="60" outlineLevel="3">
      <c r="A259" s="13" t="s">
        <v>25</v>
      </c>
      <c r="B259" s="21" t="s">
        <v>36</v>
      </c>
      <c r="C259" s="21" t="s">
        <v>130</v>
      </c>
      <c r="D259" s="21" t="s">
        <v>34</v>
      </c>
      <c r="E259" s="21" t="s">
        <v>0</v>
      </c>
      <c r="F259" s="19">
        <f>F260</f>
        <v>5313740</v>
      </c>
      <c r="G259" s="19">
        <f>G260</f>
        <v>5313725.42</v>
      </c>
      <c r="H259" s="41">
        <f t="shared" si="23"/>
        <v>99.999725616985401</v>
      </c>
    </row>
    <row r="260" spans="1:8" ht="36" customHeight="1">
      <c r="A260" s="13" t="s">
        <v>32</v>
      </c>
      <c r="B260" s="21" t="s">
        <v>36</v>
      </c>
      <c r="C260" s="21" t="s">
        <v>130</v>
      </c>
      <c r="D260" s="21" t="s">
        <v>34</v>
      </c>
      <c r="E260" s="21" t="s">
        <v>27</v>
      </c>
      <c r="F260" s="19">
        <f>F261+F262+F263</f>
        <v>5313740</v>
      </c>
      <c r="G260" s="19">
        <f>G261+G262+G263</f>
        <v>5313725.42</v>
      </c>
      <c r="H260" s="41">
        <f t="shared" si="23"/>
        <v>99.999725616985401</v>
      </c>
    </row>
    <row r="261" spans="1:8" ht="57.75" customHeight="1">
      <c r="A261" s="13" t="s">
        <v>390</v>
      </c>
      <c r="B261" s="21" t="s">
        <v>36</v>
      </c>
      <c r="C261" s="21" t="s">
        <v>130</v>
      </c>
      <c r="D261" s="21" t="s">
        <v>34</v>
      </c>
      <c r="E261" s="21" t="s">
        <v>388</v>
      </c>
      <c r="F261" s="19">
        <v>4055740</v>
      </c>
      <c r="G261" s="19">
        <v>4055730.87</v>
      </c>
      <c r="H261" s="41">
        <f t="shared" si="23"/>
        <v>99.999774886950348</v>
      </c>
    </row>
    <row r="262" spans="1:8" ht="76.5" customHeight="1">
      <c r="A262" s="13" t="s">
        <v>393</v>
      </c>
      <c r="B262" s="21" t="s">
        <v>36</v>
      </c>
      <c r="C262" s="21" t="s">
        <v>130</v>
      </c>
      <c r="D262" s="21" t="s">
        <v>34</v>
      </c>
      <c r="E262" s="21" t="s">
        <v>392</v>
      </c>
      <c r="F262" s="19">
        <v>1030</v>
      </c>
      <c r="G262" s="19">
        <v>1030</v>
      </c>
      <c r="H262" s="41">
        <f t="shared" si="23"/>
        <v>100</v>
      </c>
    </row>
    <row r="263" spans="1:8" ht="90.75" customHeight="1">
      <c r="A263" s="13" t="s">
        <v>391</v>
      </c>
      <c r="B263" s="21" t="s">
        <v>36</v>
      </c>
      <c r="C263" s="21" t="s">
        <v>130</v>
      </c>
      <c r="D263" s="21" t="s">
        <v>34</v>
      </c>
      <c r="E263" s="21" t="s">
        <v>389</v>
      </c>
      <c r="F263" s="19">
        <v>1256970</v>
      </c>
      <c r="G263" s="19">
        <v>1256964.55</v>
      </c>
      <c r="H263" s="41">
        <f t="shared" si="23"/>
        <v>99.99956641765516</v>
      </c>
    </row>
    <row r="264" spans="1:8" ht="30" customHeight="1">
      <c r="A264" s="28" t="s">
        <v>44</v>
      </c>
      <c r="B264" s="21" t="s">
        <v>36</v>
      </c>
      <c r="C264" s="21" t="s">
        <v>130</v>
      </c>
      <c r="D264" s="21" t="s">
        <v>34</v>
      </c>
      <c r="E264" s="21" t="s">
        <v>45</v>
      </c>
      <c r="F264" s="19">
        <f>F265</f>
        <v>56760</v>
      </c>
      <c r="G264" s="19">
        <f>G265</f>
        <v>56758.38</v>
      </c>
      <c r="H264" s="41">
        <f t="shared" si="23"/>
        <v>99.997145877378429</v>
      </c>
    </row>
    <row r="265" spans="1:8" ht="39.75" customHeight="1">
      <c r="A265" s="24" t="s">
        <v>46</v>
      </c>
      <c r="B265" s="21" t="s">
        <v>36</v>
      </c>
      <c r="C265" s="21" t="s">
        <v>130</v>
      </c>
      <c r="D265" s="21" t="s">
        <v>34</v>
      </c>
      <c r="E265" s="21" t="s">
        <v>47</v>
      </c>
      <c r="F265" s="19">
        <f>F266+F267</f>
        <v>56760</v>
      </c>
      <c r="G265" s="19">
        <f>G266+G267</f>
        <v>56758.38</v>
      </c>
      <c r="H265" s="41">
        <f t="shared" si="23"/>
        <v>99.997145877378429</v>
      </c>
    </row>
    <row r="266" spans="1:8" ht="25.5" customHeight="1">
      <c r="A266" s="13" t="s">
        <v>406</v>
      </c>
      <c r="B266" s="21" t="s">
        <v>36</v>
      </c>
      <c r="C266" s="21" t="s">
        <v>130</v>
      </c>
      <c r="D266" s="21" t="s">
        <v>34</v>
      </c>
      <c r="E266" s="21" t="s">
        <v>398</v>
      </c>
      <c r="F266" s="19">
        <v>3000</v>
      </c>
      <c r="G266" s="19">
        <v>3000</v>
      </c>
      <c r="H266" s="41">
        <f t="shared" si="23"/>
        <v>100</v>
      </c>
    </row>
    <row r="267" spans="1:8" ht="25.5" customHeight="1">
      <c r="A267" s="43" t="s">
        <v>407</v>
      </c>
      <c r="B267" s="21" t="s">
        <v>36</v>
      </c>
      <c r="C267" s="21" t="s">
        <v>130</v>
      </c>
      <c r="D267" s="21" t="s">
        <v>34</v>
      </c>
      <c r="E267" s="21" t="s">
        <v>403</v>
      </c>
      <c r="F267" s="19">
        <v>53760</v>
      </c>
      <c r="G267" s="19">
        <v>53758.38</v>
      </c>
      <c r="H267" s="41">
        <f t="shared" si="23"/>
        <v>99.996986607142858</v>
      </c>
    </row>
    <row r="268" spans="1:8" ht="81.75" customHeight="1">
      <c r="A268" s="44" t="s">
        <v>361</v>
      </c>
      <c r="B268" s="21" t="s">
        <v>36</v>
      </c>
      <c r="C268" s="21" t="s">
        <v>130</v>
      </c>
      <c r="D268" s="21" t="s">
        <v>354</v>
      </c>
      <c r="E268" s="21" t="s">
        <v>1</v>
      </c>
      <c r="F268" s="19">
        <f t="shared" ref="F268:G270" si="31">F269</f>
        <v>688431.96</v>
      </c>
      <c r="G268" s="19">
        <f t="shared" si="31"/>
        <v>688431.96</v>
      </c>
      <c r="H268" s="41">
        <f t="shared" si="23"/>
        <v>100</v>
      </c>
    </row>
    <row r="269" spans="1:8" ht="16.5" customHeight="1">
      <c r="A269" s="24" t="s">
        <v>44</v>
      </c>
      <c r="B269" s="21" t="s">
        <v>36</v>
      </c>
      <c r="C269" s="21" t="s">
        <v>130</v>
      </c>
      <c r="D269" s="21" t="s">
        <v>354</v>
      </c>
      <c r="E269" s="21" t="s">
        <v>45</v>
      </c>
      <c r="F269" s="19">
        <f t="shared" si="31"/>
        <v>688431.96</v>
      </c>
      <c r="G269" s="19">
        <f t="shared" si="31"/>
        <v>688431.96</v>
      </c>
      <c r="H269" s="41">
        <f t="shared" si="23"/>
        <v>100</v>
      </c>
    </row>
    <row r="270" spans="1:8" ht="82.5" customHeight="1">
      <c r="A270" s="24" t="s">
        <v>121</v>
      </c>
      <c r="B270" s="21" t="s">
        <v>36</v>
      </c>
      <c r="C270" s="21" t="s">
        <v>130</v>
      </c>
      <c r="D270" s="21" t="s">
        <v>354</v>
      </c>
      <c r="E270" s="21" t="s">
        <v>122</v>
      </c>
      <c r="F270" s="19">
        <f t="shared" si="31"/>
        <v>688431.96</v>
      </c>
      <c r="G270" s="19">
        <f t="shared" si="31"/>
        <v>688431.96</v>
      </c>
      <c r="H270" s="41">
        <f t="shared" si="23"/>
        <v>100</v>
      </c>
    </row>
    <row r="271" spans="1:8" ht="102" customHeight="1">
      <c r="A271" s="13" t="s">
        <v>414</v>
      </c>
      <c r="B271" s="21" t="s">
        <v>36</v>
      </c>
      <c r="C271" s="21" t="s">
        <v>130</v>
      </c>
      <c r="D271" s="21" t="s">
        <v>354</v>
      </c>
      <c r="E271" s="21" t="s">
        <v>413</v>
      </c>
      <c r="F271" s="19">
        <v>688431.96</v>
      </c>
      <c r="G271" s="19">
        <v>688431.96</v>
      </c>
      <c r="H271" s="41">
        <f t="shared" si="23"/>
        <v>100</v>
      </c>
    </row>
    <row r="272" spans="1:8" ht="30" outlineLevel="5">
      <c r="A272" s="20" t="s">
        <v>135</v>
      </c>
      <c r="B272" s="21" t="s">
        <v>115</v>
      </c>
      <c r="C272" s="21" t="s">
        <v>15</v>
      </c>
      <c r="D272" s="21" t="s">
        <v>16</v>
      </c>
      <c r="E272" s="21" t="s">
        <v>1</v>
      </c>
      <c r="F272" s="19">
        <f>F273+F280+F323+F318</f>
        <v>16435127.59</v>
      </c>
      <c r="G272" s="19">
        <f>G273+G280+G323+G318</f>
        <v>15804670.92</v>
      </c>
      <c r="H272" s="41">
        <f t="shared" ref="H272:H335" si="32">G272/F272*100</f>
        <v>96.163968508625373</v>
      </c>
    </row>
    <row r="273" spans="1:8" ht="22.5" customHeight="1" outlineLevel="5">
      <c r="A273" s="20" t="s">
        <v>136</v>
      </c>
      <c r="B273" s="21" t="s">
        <v>115</v>
      </c>
      <c r="C273" s="21" t="s">
        <v>14</v>
      </c>
      <c r="D273" s="21" t="s">
        <v>16</v>
      </c>
      <c r="E273" s="21" t="s">
        <v>1</v>
      </c>
      <c r="F273" s="19">
        <f t="shared" ref="F273:G277" si="33">F274</f>
        <v>237249</v>
      </c>
      <c r="G273" s="19">
        <f t="shared" si="33"/>
        <v>237209.16</v>
      </c>
      <c r="H273" s="41">
        <f t="shared" si="32"/>
        <v>99.983207516153911</v>
      </c>
    </row>
    <row r="274" spans="1:8" ht="63" customHeight="1" outlineLevel="5">
      <c r="A274" s="18" t="s">
        <v>78</v>
      </c>
      <c r="B274" s="21" t="s">
        <v>115</v>
      </c>
      <c r="C274" s="21" t="s">
        <v>14</v>
      </c>
      <c r="D274" s="21" t="s">
        <v>79</v>
      </c>
      <c r="E274" s="21" t="s">
        <v>1</v>
      </c>
      <c r="F274" s="19">
        <f t="shared" si="33"/>
        <v>237249</v>
      </c>
      <c r="G274" s="19">
        <f t="shared" si="33"/>
        <v>237209.16</v>
      </c>
      <c r="H274" s="41">
        <f t="shared" si="32"/>
        <v>99.983207516153911</v>
      </c>
    </row>
    <row r="275" spans="1:8" ht="58.5" customHeight="1" outlineLevel="5">
      <c r="A275" s="18" t="s">
        <v>137</v>
      </c>
      <c r="B275" s="21" t="s">
        <v>115</v>
      </c>
      <c r="C275" s="21" t="s">
        <v>14</v>
      </c>
      <c r="D275" s="21" t="s">
        <v>138</v>
      </c>
      <c r="E275" s="21" t="s">
        <v>1</v>
      </c>
      <c r="F275" s="19">
        <f t="shared" si="33"/>
        <v>237249</v>
      </c>
      <c r="G275" s="19">
        <f t="shared" si="33"/>
        <v>237209.16</v>
      </c>
      <c r="H275" s="41">
        <f t="shared" si="32"/>
        <v>99.983207516153911</v>
      </c>
    </row>
    <row r="276" spans="1:8" ht="36.75" customHeight="1" outlineLevel="5">
      <c r="A276" s="24" t="s">
        <v>139</v>
      </c>
      <c r="B276" s="21" t="s">
        <v>115</v>
      </c>
      <c r="C276" s="21" t="s">
        <v>14</v>
      </c>
      <c r="D276" s="21" t="s">
        <v>140</v>
      </c>
      <c r="E276" s="21" t="s">
        <v>1</v>
      </c>
      <c r="F276" s="19">
        <f t="shared" si="33"/>
        <v>237249</v>
      </c>
      <c r="G276" s="19">
        <f t="shared" si="33"/>
        <v>237209.16</v>
      </c>
      <c r="H276" s="41">
        <f t="shared" si="32"/>
        <v>99.983207516153911</v>
      </c>
    </row>
    <row r="277" spans="1:8" ht="51" customHeight="1" outlineLevel="5">
      <c r="A277" s="13" t="s">
        <v>40</v>
      </c>
      <c r="B277" s="21" t="s">
        <v>115</v>
      </c>
      <c r="C277" s="21" t="s">
        <v>14</v>
      </c>
      <c r="D277" s="21" t="s">
        <v>140</v>
      </c>
      <c r="E277" s="21" t="s">
        <v>41</v>
      </c>
      <c r="F277" s="19">
        <f t="shared" si="33"/>
        <v>237249</v>
      </c>
      <c r="G277" s="19">
        <f t="shared" si="33"/>
        <v>237209.16</v>
      </c>
      <c r="H277" s="41">
        <f t="shared" si="32"/>
        <v>99.983207516153911</v>
      </c>
    </row>
    <row r="278" spans="1:8" ht="58.5" customHeight="1" outlineLevel="5">
      <c r="A278" s="13" t="s">
        <v>100</v>
      </c>
      <c r="B278" s="21" t="s">
        <v>115</v>
      </c>
      <c r="C278" s="21" t="s">
        <v>14</v>
      </c>
      <c r="D278" s="21" t="s">
        <v>140</v>
      </c>
      <c r="E278" s="21" t="s">
        <v>43</v>
      </c>
      <c r="F278" s="19">
        <f>F279</f>
        <v>237249</v>
      </c>
      <c r="G278" s="19">
        <f>G279</f>
        <v>237209.16</v>
      </c>
      <c r="H278" s="41">
        <f t="shared" si="32"/>
        <v>99.983207516153911</v>
      </c>
    </row>
    <row r="279" spans="1:8" ht="58.5" customHeight="1" outlineLevel="5">
      <c r="A279" s="13" t="s">
        <v>412</v>
      </c>
      <c r="B279" s="21" t="s">
        <v>115</v>
      </c>
      <c r="C279" s="21" t="s">
        <v>14</v>
      </c>
      <c r="D279" s="21" t="s">
        <v>140</v>
      </c>
      <c r="E279" s="21" t="s">
        <v>395</v>
      </c>
      <c r="F279" s="19">
        <v>237249</v>
      </c>
      <c r="G279" s="19">
        <v>237209.16</v>
      </c>
      <c r="H279" s="41">
        <f t="shared" si="32"/>
        <v>99.983207516153911</v>
      </c>
    </row>
    <row r="280" spans="1:8" outlineLevel="5">
      <c r="A280" s="13" t="s">
        <v>141</v>
      </c>
      <c r="B280" s="21" t="s">
        <v>115</v>
      </c>
      <c r="C280" s="21" t="s">
        <v>18</v>
      </c>
      <c r="D280" s="21" t="s">
        <v>16</v>
      </c>
      <c r="E280" s="21" t="s">
        <v>1</v>
      </c>
      <c r="F280" s="19">
        <f>F281</f>
        <v>15527588.59</v>
      </c>
      <c r="G280" s="19">
        <f>G281</f>
        <v>14897171.76</v>
      </c>
      <c r="H280" s="41">
        <f t="shared" si="32"/>
        <v>95.940021038385851</v>
      </c>
    </row>
    <row r="281" spans="1:8" ht="75" outlineLevel="5">
      <c r="A281" s="20" t="s">
        <v>142</v>
      </c>
      <c r="B281" s="21" t="s">
        <v>115</v>
      </c>
      <c r="C281" s="21" t="s">
        <v>18</v>
      </c>
      <c r="D281" s="21" t="s">
        <v>143</v>
      </c>
      <c r="E281" s="21" t="s">
        <v>1</v>
      </c>
      <c r="F281" s="19">
        <f>F282+F304</f>
        <v>15527588.59</v>
      </c>
      <c r="G281" s="19">
        <f>G282+G304</f>
        <v>14897171.76</v>
      </c>
      <c r="H281" s="41">
        <f t="shared" si="32"/>
        <v>95.940021038385851</v>
      </c>
    </row>
    <row r="282" spans="1:8" ht="60" outlineLevel="5">
      <c r="A282" s="20" t="s">
        <v>144</v>
      </c>
      <c r="B282" s="21" t="s">
        <v>115</v>
      </c>
      <c r="C282" s="21" t="s">
        <v>18</v>
      </c>
      <c r="D282" s="21" t="s">
        <v>145</v>
      </c>
      <c r="E282" s="21" t="s">
        <v>1</v>
      </c>
      <c r="F282" s="19">
        <f>F283+F288+F300+F292+F296</f>
        <v>13345367.359999999</v>
      </c>
      <c r="G282" s="19">
        <f>G283+G288+G300+G292+G296</f>
        <v>12714982.42</v>
      </c>
      <c r="H282" s="41">
        <f t="shared" si="32"/>
        <v>95.276376266048317</v>
      </c>
    </row>
    <row r="283" spans="1:8" ht="30" outlineLevel="5">
      <c r="A283" s="13" t="s">
        <v>146</v>
      </c>
      <c r="B283" s="21" t="s">
        <v>115</v>
      </c>
      <c r="C283" s="21" t="s">
        <v>18</v>
      </c>
      <c r="D283" s="21" t="s">
        <v>147</v>
      </c>
      <c r="E283" s="21" t="s">
        <v>1</v>
      </c>
      <c r="F283" s="19">
        <f>F284</f>
        <v>2662330</v>
      </c>
      <c r="G283" s="19">
        <f>G284</f>
        <v>2062453.89</v>
      </c>
      <c r="H283" s="41">
        <f t="shared" si="32"/>
        <v>77.468003215228762</v>
      </c>
    </row>
    <row r="284" spans="1:8" ht="51" customHeight="1" outlineLevel="5">
      <c r="A284" s="13" t="s">
        <v>40</v>
      </c>
      <c r="B284" s="21" t="s">
        <v>115</v>
      </c>
      <c r="C284" s="21" t="s">
        <v>18</v>
      </c>
      <c r="D284" s="21" t="s">
        <v>147</v>
      </c>
      <c r="E284" s="21" t="s">
        <v>41</v>
      </c>
      <c r="F284" s="19">
        <f>F285</f>
        <v>2662330</v>
      </c>
      <c r="G284" s="19">
        <f>G285</f>
        <v>2062453.89</v>
      </c>
      <c r="H284" s="41">
        <f t="shared" si="32"/>
        <v>77.468003215228762</v>
      </c>
    </row>
    <row r="285" spans="1:8" ht="59.25" customHeight="1" outlineLevel="5">
      <c r="A285" s="13" t="s">
        <v>100</v>
      </c>
      <c r="B285" s="21" t="s">
        <v>115</v>
      </c>
      <c r="C285" s="21" t="s">
        <v>18</v>
      </c>
      <c r="D285" s="21" t="s">
        <v>147</v>
      </c>
      <c r="E285" s="21" t="s">
        <v>43</v>
      </c>
      <c r="F285" s="19">
        <f>F286+F287</f>
        <v>2662330</v>
      </c>
      <c r="G285" s="19">
        <f>G286+G287</f>
        <v>2062453.89</v>
      </c>
      <c r="H285" s="41">
        <f t="shared" si="32"/>
        <v>77.468003215228762</v>
      </c>
    </row>
    <row r="286" spans="1:8" ht="69" customHeight="1" outlineLevel="5">
      <c r="A286" s="13" t="s">
        <v>416</v>
      </c>
      <c r="B286" s="21" t="s">
        <v>115</v>
      </c>
      <c r="C286" s="21" t="s">
        <v>18</v>
      </c>
      <c r="D286" s="21" t="s">
        <v>147</v>
      </c>
      <c r="E286" s="21" t="s">
        <v>415</v>
      </c>
      <c r="F286" s="19">
        <v>11589.49</v>
      </c>
      <c r="G286" s="19">
        <v>11589.49</v>
      </c>
      <c r="H286" s="41">
        <f t="shared" si="32"/>
        <v>100</v>
      </c>
    </row>
    <row r="287" spans="1:8" ht="33.75" customHeight="1" outlineLevel="5">
      <c r="A287" s="13" t="s">
        <v>412</v>
      </c>
      <c r="B287" s="21" t="s">
        <v>115</v>
      </c>
      <c r="C287" s="21" t="s">
        <v>18</v>
      </c>
      <c r="D287" s="21" t="s">
        <v>147</v>
      </c>
      <c r="E287" s="21" t="s">
        <v>395</v>
      </c>
      <c r="F287" s="19">
        <v>2650740.5099999998</v>
      </c>
      <c r="G287" s="19">
        <v>2050864.4</v>
      </c>
      <c r="H287" s="41">
        <f t="shared" si="32"/>
        <v>77.36948947899846</v>
      </c>
    </row>
    <row r="288" spans="1:8" ht="37.5" customHeight="1" outlineLevel="5">
      <c r="A288" s="24" t="s">
        <v>148</v>
      </c>
      <c r="B288" s="21" t="s">
        <v>115</v>
      </c>
      <c r="C288" s="21" t="s">
        <v>18</v>
      </c>
      <c r="D288" s="21" t="s">
        <v>149</v>
      </c>
      <c r="E288" s="21" t="s">
        <v>1</v>
      </c>
      <c r="F288" s="19">
        <f t="shared" ref="F288:G290" si="34">F289</f>
        <v>329000</v>
      </c>
      <c r="G288" s="19">
        <f t="shared" si="34"/>
        <v>298500</v>
      </c>
      <c r="H288" s="41">
        <f t="shared" si="32"/>
        <v>90.729483282674778</v>
      </c>
    </row>
    <row r="289" spans="1:8" ht="55.5" customHeight="1" outlineLevel="5">
      <c r="A289" s="13" t="s">
        <v>40</v>
      </c>
      <c r="B289" s="21" t="s">
        <v>115</v>
      </c>
      <c r="C289" s="21" t="s">
        <v>18</v>
      </c>
      <c r="D289" s="21" t="s">
        <v>149</v>
      </c>
      <c r="E289" s="21" t="s">
        <v>41</v>
      </c>
      <c r="F289" s="19">
        <f t="shared" si="34"/>
        <v>329000</v>
      </c>
      <c r="G289" s="19">
        <f t="shared" si="34"/>
        <v>298500</v>
      </c>
      <c r="H289" s="41">
        <f t="shared" si="32"/>
        <v>90.729483282674778</v>
      </c>
    </row>
    <row r="290" spans="1:8" ht="59.25" customHeight="1" outlineLevel="5">
      <c r="A290" s="13" t="s">
        <v>100</v>
      </c>
      <c r="B290" s="21" t="s">
        <v>115</v>
      </c>
      <c r="C290" s="21" t="s">
        <v>18</v>
      </c>
      <c r="D290" s="21" t="s">
        <v>149</v>
      </c>
      <c r="E290" s="21" t="s">
        <v>43</v>
      </c>
      <c r="F290" s="19">
        <f t="shared" si="34"/>
        <v>329000</v>
      </c>
      <c r="G290" s="19">
        <f t="shared" si="34"/>
        <v>298500</v>
      </c>
      <c r="H290" s="41">
        <f t="shared" si="32"/>
        <v>90.729483282674778</v>
      </c>
    </row>
    <row r="291" spans="1:8" ht="41.25" customHeight="1" outlineLevel="5">
      <c r="A291" s="13" t="s">
        <v>412</v>
      </c>
      <c r="B291" s="21" t="s">
        <v>115</v>
      </c>
      <c r="C291" s="21" t="s">
        <v>18</v>
      </c>
      <c r="D291" s="21" t="s">
        <v>149</v>
      </c>
      <c r="E291" s="21" t="s">
        <v>395</v>
      </c>
      <c r="F291" s="19">
        <v>329000</v>
      </c>
      <c r="G291" s="19">
        <v>298500</v>
      </c>
      <c r="H291" s="41">
        <f t="shared" si="32"/>
        <v>90.729483282674778</v>
      </c>
    </row>
    <row r="292" spans="1:8" ht="98.25" customHeight="1" outlineLevel="5">
      <c r="A292" s="20" t="s">
        <v>353</v>
      </c>
      <c r="B292" s="21" t="s">
        <v>115</v>
      </c>
      <c r="C292" s="21" t="s">
        <v>18</v>
      </c>
      <c r="D292" s="21" t="s">
        <v>343</v>
      </c>
      <c r="E292" s="21" t="s">
        <v>1</v>
      </c>
      <c r="F292" s="19">
        <f t="shared" ref="F292:G294" si="35">F293</f>
        <v>923320</v>
      </c>
      <c r="G292" s="19">
        <f t="shared" si="35"/>
        <v>923319.35</v>
      </c>
      <c r="H292" s="41">
        <f t="shared" si="32"/>
        <v>99.9999296018715</v>
      </c>
    </row>
    <row r="293" spans="1:8" ht="51" customHeight="1" outlineLevel="5">
      <c r="A293" s="24" t="s">
        <v>40</v>
      </c>
      <c r="B293" s="21" t="s">
        <v>115</v>
      </c>
      <c r="C293" s="21" t="s">
        <v>18</v>
      </c>
      <c r="D293" s="21" t="s">
        <v>343</v>
      </c>
      <c r="E293" s="21" t="s">
        <v>41</v>
      </c>
      <c r="F293" s="19">
        <f t="shared" si="35"/>
        <v>923320</v>
      </c>
      <c r="G293" s="19">
        <f t="shared" si="35"/>
        <v>923319.35</v>
      </c>
      <c r="H293" s="41">
        <f t="shared" si="32"/>
        <v>99.9999296018715</v>
      </c>
    </row>
    <row r="294" spans="1:8" ht="60.75" customHeight="1" outlineLevel="5">
      <c r="A294" s="24" t="s">
        <v>100</v>
      </c>
      <c r="B294" s="21" t="s">
        <v>115</v>
      </c>
      <c r="C294" s="21" t="s">
        <v>18</v>
      </c>
      <c r="D294" s="21" t="s">
        <v>343</v>
      </c>
      <c r="E294" s="21" t="s">
        <v>43</v>
      </c>
      <c r="F294" s="19">
        <f t="shared" si="35"/>
        <v>923320</v>
      </c>
      <c r="G294" s="19">
        <f t="shared" si="35"/>
        <v>923319.35</v>
      </c>
      <c r="H294" s="41">
        <f t="shared" si="32"/>
        <v>99.9999296018715</v>
      </c>
    </row>
    <row r="295" spans="1:8" ht="60.75" customHeight="1" outlineLevel="5">
      <c r="A295" s="13" t="s">
        <v>416</v>
      </c>
      <c r="B295" s="21" t="s">
        <v>115</v>
      </c>
      <c r="C295" s="21" t="s">
        <v>18</v>
      </c>
      <c r="D295" s="21" t="s">
        <v>343</v>
      </c>
      <c r="E295" s="21" t="s">
        <v>415</v>
      </c>
      <c r="F295" s="19">
        <v>923320</v>
      </c>
      <c r="G295" s="19">
        <v>923319.35</v>
      </c>
      <c r="H295" s="41">
        <f t="shared" si="32"/>
        <v>99.9999296018715</v>
      </c>
    </row>
    <row r="296" spans="1:8" ht="100.5" customHeight="1" outlineLevel="5">
      <c r="A296" s="20" t="s">
        <v>345</v>
      </c>
      <c r="B296" s="21" t="s">
        <v>115</v>
      </c>
      <c r="C296" s="21" t="s">
        <v>18</v>
      </c>
      <c r="D296" s="21" t="s">
        <v>344</v>
      </c>
      <c r="E296" s="21" t="s">
        <v>1</v>
      </c>
      <c r="F296" s="19">
        <f t="shared" ref="F296:G298" si="36">F297</f>
        <v>3693277.36</v>
      </c>
      <c r="G296" s="19">
        <f t="shared" si="36"/>
        <v>3693277.36</v>
      </c>
      <c r="H296" s="41">
        <f t="shared" si="32"/>
        <v>100</v>
      </c>
    </row>
    <row r="297" spans="1:8" ht="57.75" customHeight="1" outlineLevel="5">
      <c r="A297" s="24" t="s">
        <v>40</v>
      </c>
      <c r="B297" s="21" t="s">
        <v>115</v>
      </c>
      <c r="C297" s="21" t="s">
        <v>18</v>
      </c>
      <c r="D297" s="21" t="s">
        <v>344</v>
      </c>
      <c r="E297" s="21" t="s">
        <v>41</v>
      </c>
      <c r="F297" s="19">
        <f t="shared" si="36"/>
        <v>3693277.36</v>
      </c>
      <c r="G297" s="19">
        <f t="shared" si="36"/>
        <v>3693277.36</v>
      </c>
      <c r="H297" s="41">
        <f t="shared" si="32"/>
        <v>100</v>
      </c>
    </row>
    <row r="298" spans="1:8" ht="56.25" customHeight="1" outlineLevel="5">
      <c r="A298" s="24" t="s">
        <v>100</v>
      </c>
      <c r="B298" s="21" t="s">
        <v>115</v>
      </c>
      <c r="C298" s="21" t="s">
        <v>18</v>
      </c>
      <c r="D298" s="21" t="s">
        <v>344</v>
      </c>
      <c r="E298" s="21" t="s">
        <v>43</v>
      </c>
      <c r="F298" s="19">
        <f t="shared" si="36"/>
        <v>3693277.36</v>
      </c>
      <c r="G298" s="19">
        <f t="shared" si="36"/>
        <v>3693277.36</v>
      </c>
      <c r="H298" s="41">
        <f t="shared" si="32"/>
        <v>100</v>
      </c>
    </row>
    <row r="299" spans="1:8" ht="68.25" customHeight="1" outlineLevel="5">
      <c r="A299" s="13" t="s">
        <v>416</v>
      </c>
      <c r="B299" s="21" t="s">
        <v>115</v>
      </c>
      <c r="C299" s="21" t="s">
        <v>18</v>
      </c>
      <c r="D299" s="21" t="s">
        <v>344</v>
      </c>
      <c r="E299" s="21" t="s">
        <v>415</v>
      </c>
      <c r="F299" s="19">
        <v>3693277.36</v>
      </c>
      <c r="G299" s="19">
        <v>3693277.36</v>
      </c>
      <c r="H299" s="41">
        <f t="shared" si="32"/>
        <v>100</v>
      </c>
    </row>
    <row r="300" spans="1:8" ht="76.5" customHeight="1" outlineLevel="5">
      <c r="A300" s="13" t="s">
        <v>150</v>
      </c>
      <c r="B300" s="21" t="s">
        <v>115</v>
      </c>
      <c r="C300" s="21" t="s">
        <v>18</v>
      </c>
      <c r="D300" s="21" t="s">
        <v>151</v>
      </c>
      <c r="E300" s="21" t="s">
        <v>1</v>
      </c>
      <c r="F300" s="19">
        <f t="shared" ref="F300:G302" si="37">F301</f>
        <v>5737440</v>
      </c>
      <c r="G300" s="19">
        <f t="shared" si="37"/>
        <v>5737431.8200000003</v>
      </c>
      <c r="H300" s="41">
        <f t="shared" si="32"/>
        <v>99.999857427702949</v>
      </c>
    </row>
    <row r="301" spans="1:8" outlineLevel="5">
      <c r="A301" s="24" t="s">
        <v>112</v>
      </c>
      <c r="B301" s="21" t="s">
        <v>115</v>
      </c>
      <c r="C301" s="21" t="s">
        <v>18</v>
      </c>
      <c r="D301" s="21" t="s">
        <v>151</v>
      </c>
      <c r="E301" s="21" t="s">
        <v>93</v>
      </c>
      <c r="F301" s="19">
        <f t="shared" si="37"/>
        <v>5737440</v>
      </c>
      <c r="G301" s="19">
        <f t="shared" si="37"/>
        <v>5737431.8200000003</v>
      </c>
      <c r="H301" s="41">
        <f t="shared" si="32"/>
        <v>99.999857427702949</v>
      </c>
    </row>
    <row r="302" spans="1:8" outlineLevel="5">
      <c r="A302" s="18" t="s">
        <v>152</v>
      </c>
      <c r="B302" s="21" t="s">
        <v>115</v>
      </c>
      <c r="C302" s="21" t="s">
        <v>18</v>
      </c>
      <c r="D302" s="21" t="s">
        <v>151</v>
      </c>
      <c r="E302" s="21" t="s">
        <v>153</v>
      </c>
      <c r="F302" s="19">
        <f t="shared" si="37"/>
        <v>5737440</v>
      </c>
      <c r="G302" s="19">
        <f t="shared" si="37"/>
        <v>5737431.8200000003</v>
      </c>
      <c r="H302" s="41">
        <f t="shared" si="32"/>
        <v>99.999857427702949</v>
      </c>
    </row>
    <row r="303" spans="1:8" ht="69.75" customHeight="1" outlineLevel="5">
      <c r="A303" s="18" t="s">
        <v>418</v>
      </c>
      <c r="B303" s="21" t="s">
        <v>115</v>
      </c>
      <c r="C303" s="21" t="s">
        <v>18</v>
      </c>
      <c r="D303" s="21" t="s">
        <v>151</v>
      </c>
      <c r="E303" s="21" t="s">
        <v>417</v>
      </c>
      <c r="F303" s="19">
        <v>5737440</v>
      </c>
      <c r="G303" s="19">
        <v>5737431.8200000003</v>
      </c>
      <c r="H303" s="41">
        <f t="shared" si="32"/>
        <v>99.999857427702949</v>
      </c>
    </row>
    <row r="304" spans="1:8" ht="60" outlineLevel="5">
      <c r="A304" s="13" t="s">
        <v>154</v>
      </c>
      <c r="B304" s="21" t="s">
        <v>115</v>
      </c>
      <c r="C304" s="21" t="s">
        <v>18</v>
      </c>
      <c r="D304" s="21" t="s">
        <v>155</v>
      </c>
      <c r="E304" s="21" t="s">
        <v>1</v>
      </c>
      <c r="F304" s="19">
        <f>F314+F310+F305</f>
        <v>2182221.23</v>
      </c>
      <c r="G304" s="19">
        <f>G314+G310+G305</f>
        <v>2182189.34</v>
      </c>
      <c r="H304" s="41">
        <f t="shared" si="32"/>
        <v>99.998538644956724</v>
      </c>
    </row>
    <row r="305" spans="1:8" ht="90" outlineLevel="5">
      <c r="A305" s="24" t="s">
        <v>156</v>
      </c>
      <c r="B305" s="21" t="s">
        <v>115</v>
      </c>
      <c r="C305" s="21" t="s">
        <v>18</v>
      </c>
      <c r="D305" s="21" t="s">
        <v>157</v>
      </c>
      <c r="E305" s="21" t="s">
        <v>1</v>
      </c>
      <c r="F305" s="19">
        <f>F306</f>
        <v>6257.17</v>
      </c>
      <c r="G305" s="19">
        <f>G306</f>
        <v>6225.28</v>
      </c>
      <c r="H305" s="41">
        <f t="shared" si="32"/>
        <v>99.490344676587014</v>
      </c>
    </row>
    <row r="306" spans="1:8" ht="45" outlineLevel="5">
      <c r="A306" s="24" t="s">
        <v>40</v>
      </c>
      <c r="B306" s="21" t="s">
        <v>115</v>
      </c>
      <c r="C306" s="21" t="s">
        <v>18</v>
      </c>
      <c r="D306" s="21" t="s">
        <v>157</v>
      </c>
      <c r="E306" s="21" t="s">
        <v>41</v>
      </c>
      <c r="F306" s="19">
        <f>F307</f>
        <v>6257.17</v>
      </c>
      <c r="G306" s="19">
        <f>G307</f>
        <v>6225.28</v>
      </c>
      <c r="H306" s="41">
        <f t="shared" si="32"/>
        <v>99.490344676587014</v>
      </c>
    </row>
    <row r="307" spans="1:8" ht="45" outlineLevel="5">
      <c r="A307" s="24" t="s">
        <v>42</v>
      </c>
      <c r="B307" s="21" t="s">
        <v>115</v>
      </c>
      <c r="C307" s="21" t="s">
        <v>18</v>
      </c>
      <c r="D307" s="21" t="s">
        <v>157</v>
      </c>
      <c r="E307" s="21" t="s">
        <v>43</v>
      </c>
      <c r="F307" s="19">
        <f>F308+F309</f>
        <v>6257.17</v>
      </c>
      <c r="G307" s="19">
        <f>G308+G309</f>
        <v>6225.28</v>
      </c>
      <c r="H307" s="41">
        <f t="shared" si="32"/>
        <v>99.490344676587014</v>
      </c>
    </row>
    <row r="308" spans="1:8" ht="45" outlineLevel="5">
      <c r="A308" s="13" t="s">
        <v>416</v>
      </c>
      <c r="B308" s="21" t="s">
        <v>115</v>
      </c>
      <c r="C308" s="21" t="s">
        <v>18</v>
      </c>
      <c r="D308" s="21" t="s">
        <v>157</v>
      </c>
      <c r="E308" s="21" t="s">
        <v>415</v>
      </c>
      <c r="F308" s="19">
        <v>6225.28</v>
      </c>
      <c r="G308" s="19">
        <v>6225.28</v>
      </c>
      <c r="H308" s="41">
        <f t="shared" si="32"/>
        <v>100</v>
      </c>
    </row>
    <row r="309" spans="1:8" outlineLevel="5">
      <c r="A309" s="13" t="s">
        <v>412</v>
      </c>
      <c r="B309" s="21" t="s">
        <v>115</v>
      </c>
      <c r="C309" s="21" t="s">
        <v>18</v>
      </c>
      <c r="D309" s="21" t="s">
        <v>157</v>
      </c>
      <c r="E309" s="21" t="s">
        <v>395</v>
      </c>
      <c r="F309" s="19">
        <v>31.89</v>
      </c>
      <c r="G309" s="19">
        <v>0</v>
      </c>
      <c r="H309" s="41">
        <f t="shared" si="32"/>
        <v>0</v>
      </c>
    </row>
    <row r="310" spans="1:8" ht="112.5" customHeight="1" outlineLevel="5">
      <c r="A310" s="24" t="s">
        <v>346</v>
      </c>
      <c r="B310" s="21" t="s">
        <v>115</v>
      </c>
      <c r="C310" s="21" t="s">
        <v>18</v>
      </c>
      <c r="D310" s="21" t="s">
        <v>347</v>
      </c>
      <c r="E310" s="21" t="s">
        <v>1</v>
      </c>
      <c r="F310" s="19">
        <f t="shared" ref="F310:G312" si="38">F311</f>
        <v>1740771.23</v>
      </c>
      <c r="G310" s="19">
        <f t="shared" si="38"/>
        <v>1740771.23</v>
      </c>
      <c r="H310" s="41">
        <f t="shared" si="32"/>
        <v>100</v>
      </c>
    </row>
    <row r="311" spans="1:8" ht="45" outlineLevel="5">
      <c r="A311" s="24" t="s">
        <v>40</v>
      </c>
      <c r="B311" s="21" t="s">
        <v>115</v>
      </c>
      <c r="C311" s="21" t="s">
        <v>18</v>
      </c>
      <c r="D311" s="21" t="s">
        <v>347</v>
      </c>
      <c r="E311" s="21" t="s">
        <v>41</v>
      </c>
      <c r="F311" s="19">
        <f t="shared" si="38"/>
        <v>1740771.23</v>
      </c>
      <c r="G311" s="19">
        <f t="shared" si="38"/>
        <v>1740771.23</v>
      </c>
      <c r="H311" s="41">
        <f t="shared" si="32"/>
        <v>100</v>
      </c>
    </row>
    <row r="312" spans="1:8" ht="45" outlineLevel="5">
      <c r="A312" s="24" t="s">
        <v>42</v>
      </c>
      <c r="B312" s="21" t="s">
        <v>115</v>
      </c>
      <c r="C312" s="21" t="s">
        <v>18</v>
      </c>
      <c r="D312" s="21" t="s">
        <v>347</v>
      </c>
      <c r="E312" s="21" t="s">
        <v>43</v>
      </c>
      <c r="F312" s="19">
        <f t="shared" si="38"/>
        <v>1740771.23</v>
      </c>
      <c r="G312" s="19">
        <f t="shared" si="38"/>
        <v>1740771.23</v>
      </c>
      <c r="H312" s="41">
        <f t="shared" si="32"/>
        <v>100</v>
      </c>
    </row>
    <row r="313" spans="1:8" outlineLevel="5">
      <c r="A313" s="13" t="s">
        <v>412</v>
      </c>
      <c r="B313" s="21" t="s">
        <v>115</v>
      </c>
      <c r="C313" s="21" t="s">
        <v>18</v>
      </c>
      <c r="D313" s="21" t="s">
        <v>347</v>
      </c>
      <c r="E313" s="21" t="s">
        <v>395</v>
      </c>
      <c r="F313" s="19">
        <v>1740771.23</v>
      </c>
      <c r="G313" s="19">
        <v>1740771.23</v>
      </c>
      <c r="H313" s="41">
        <f t="shared" si="32"/>
        <v>100</v>
      </c>
    </row>
    <row r="314" spans="1:8" ht="68.25" customHeight="1" outlineLevel="1">
      <c r="A314" s="24" t="s">
        <v>348</v>
      </c>
      <c r="B314" s="21" t="s">
        <v>115</v>
      </c>
      <c r="C314" s="21" t="s">
        <v>18</v>
      </c>
      <c r="D314" s="21" t="s">
        <v>349</v>
      </c>
      <c r="E314" s="21" t="s">
        <v>1</v>
      </c>
      <c r="F314" s="19">
        <f t="shared" ref="F314:G316" si="39">F315</f>
        <v>435192.83</v>
      </c>
      <c r="G314" s="19">
        <f t="shared" si="39"/>
        <v>435192.83</v>
      </c>
      <c r="H314" s="41">
        <f t="shared" si="32"/>
        <v>100</v>
      </c>
    </row>
    <row r="315" spans="1:8" ht="33" customHeight="1" outlineLevel="1">
      <c r="A315" s="13" t="s">
        <v>40</v>
      </c>
      <c r="B315" s="14" t="s">
        <v>115</v>
      </c>
      <c r="C315" s="14" t="s">
        <v>18</v>
      </c>
      <c r="D315" s="21" t="s">
        <v>349</v>
      </c>
      <c r="E315" s="21" t="s">
        <v>41</v>
      </c>
      <c r="F315" s="19">
        <f t="shared" si="39"/>
        <v>435192.83</v>
      </c>
      <c r="G315" s="19">
        <f t="shared" si="39"/>
        <v>435192.83</v>
      </c>
      <c r="H315" s="41">
        <f t="shared" si="32"/>
        <v>100</v>
      </c>
    </row>
    <row r="316" spans="1:8" ht="45" outlineLevel="1">
      <c r="A316" s="13" t="s">
        <v>42</v>
      </c>
      <c r="B316" s="14" t="s">
        <v>115</v>
      </c>
      <c r="C316" s="14" t="s">
        <v>18</v>
      </c>
      <c r="D316" s="21" t="s">
        <v>349</v>
      </c>
      <c r="E316" s="21" t="s">
        <v>43</v>
      </c>
      <c r="F316" s="19">
        <f t="shared" si="39"/>
        <v>435192.83</v>
      </c>
      <c r="G316" s="19">
        <f t="shared" si="39"/>
        <v>435192.83</v>
      </c>
      <c r="H316" s="41">
        <f t="shared" si="32"/>
        <v>100</v>
      </c>
    </row>
    <row r="317" spans="1:8" outlineLevel="1">
      <c r="A317" s="13" t="s">
        <v>412</v>
      </c>
      <c r="B317" s="14" t="s">
        <v>115</v>
      </c>
      <c r="C317" s="14" t="s">
        <v>18</v>
      </c>
      <c r="D317" s="21" t="s">
        <v>349</v>
      </c>
      <c r="E317" s="21" t="s">
        <v>395</v>
      </c>
      <c r="F317" s="19">
        <v>435192.83</v>
      </c>
      <c r="G317" s="19">
        <v>435192.83</v>
      </c>
      <c r="H317" s="41">
        <f t="shared" si="32"/>
        <v>100</v>
      </c>
    </row>
    <row r="318" spans="1:8" outlineLevel="1">
      <c r="A318" s="13" t="s">
        <v>158</v>
      </c>
      <c r="B318" s="14" t="s">
        <v>115</v>
      </c>
      <c r="C318" s="14" t="s">
        <v>29</v>
      </c>
      <c r="D318" s="21" t="s">
        <v>16</v>
      </c>
      <c r="E318" s="21" t="s">
        <v>1</v>
      </c>
      <c r="F318" s="19">
        <f t="shared" ref="F318:G321" si="40">F319</f>
        <v>670000</v>
      </c>
      <c r="G318" s="19">
        <f t="shared" si="40"/>
        <v>670000</v>
      </c>
      <c r="H318" s="41">
        <f t="shared" si="32"/>
        <v>100</v>
      </c>
    </row>
    <row r="319" spans="1:8" ht="64.5" customHeight="1" outlineLevel="1">
      <c r="A319" s="20" t="s">
        <v>302</v>
      </c>
      <c r="B319" s="14" t="s">
        <v>115</v>
      </c>
      <c r="C319" s="14" t="s">
        <v>29</v>
      </c>
      <c r="D319" s="21" t="s">
        <v>159</v>
      </c>
      <c r="E319" s="21" t="s">
        <v>1</v>
      </c>
      <c r="F319" s="19">
        <f t="shared" si="40"/>
        <v>670000</v>
      </c>
      <c r="G319" s="19">
        <f t="shared" si="40"/>
        <v>670000</v>
      </c>
      <c r="H319" s="41">
        <f t="shared" si="32"/>
        <v>100</v>
      </c>
    </row>
    <row r="320" spans="1:8" ht="30" outlineLevel="1">
      <c r="A320" s="13" t="s">
        <v>160</v>
      </c>
      <c r="B320" s="14" t="s">
        <v>115</v>
      </c>
      <c r="C320" s="14" t="s">
        <v>29</v>
      </c>
      <c r="D320" s="21" t="s">
        <v>161</v>
      </c>
      <c r="E320" s="21" t="s">
        <v>1</v>
      </c>
      <c r="F320" s="19">
        <f t="shared" si="40"/>
        <v>670000</v>
      </c>
      <c r="G320" s="19">
        <f t="shared" si="40"/>
        <v>670000</v>
      </c>
      <c r="H320" s="41">
        <f t="shared" si="32"/>
        <v>100</v>
      </c>
    </row>
    <row r="321" spans="1:8" outlineLevel="1">
      <c r="A321" s="24" t="s">
        <v>112</v>
      </c>
      <c r="B321" s="14" t="s">
        <v>115</v>
      </c>
      <c r="C321" s="14" t="s">
        <v>29</v>
      </c>
      <c r="D321" s="21" t="s">
        <v>161</v>
      </c>
      <c r="E321" s="21" t="s">
        <v>93</v>
      </c>
      <c r="F321" s="19">
        <f t="shared" si="40"/>
        <v>670000</v>
      </c>
      <c r="G321" s="19">
        <f t="shared" si="40"/>
        <v>670000</v>
      </c>
      <c r="H321" s="41">
        <f t="shared" si="32"/>
        <v>100</v>
      </c>
    </row>
    <row r="322" spans="1:8" outlineLevel="1">
      <c r="A322" s="13" t="s">
        <v>375</v>
      </c>
      <c r="B322" s="14" t="s">
        <v>115</v>
      </c>
      <c r="C322" s="14" t="s">
        <v>29</v>
      </c>
      <c r="D322" s="21" t="s">
        <v>161</v>
      </c>
      <c r="E322" s="21" t="s">
        <v>376</v>
      </c>
      <c r="F322" s="19">
        <v>670000</v>
      </c>
      <c r="G322" s="19">
        <v>670000</v>
      </c>
      <c r="H322" s="41">
        <f t="shared" si="32"/>
        <v>100</v>
      </c>
    </row>
    <row r="323" spans="1:8" ht="30" outlineLevel="5">
      <c r="A323" s="13" t="s">
        <v>162</v>
      </c>
      <c r="B323" s="14" t="s">
        <v>115</v>
      </c>
      <c r="C323" s="14" t="s">
        <v>115</v>
      </c>
      <c r="D323" s="21" t="s">
        <v>16</v>
      </c>
      <c r="E323" s="21" t="s">
        <v>1</v>
      </c>
      <c r="F323" s="19">
        <f>F326</f>
        <v>290</v>
      </c>
      <c r="G323" s="19">
        <f>G326</f>
        <v>290</v>
      </c>
      <c r="H323" s="41">
        <f t="shared" si="32"/>
        <v>100</v>
      </c>
    </row>
    <row r="324" spans="1:8" ht="36" customHeight="1" outlineLevel="5">
      <c r="A324" s="25" t="s">
        <v>39</v>
      </c>
      <c r="B324" s="14" t="s">
        <v>115</v>
      </c>
      <c r="C324" s="14" t="s">
        <v>115</v>
      </c>
      <c r="D324" s="21" t="s">
        <v>20</v>
      </c>
      <c r="E324" s="21" t="s">
        <v>1</v>
      </c>
      <c r="F324" s="19">
        <f t="shared" ref="F324:G327" si="41">F325</f>
        <v>290</v>
      </c>
      <c r="G324" s="19">
        <f t="shared" si="41"/>
        <v>290</v>
      </c>
      <c r="H324" s="41">
        <f t="shared" si="32"/>
        <v>100</v>
      </c>
    </row>
    <row r="325" spans="1:8" ht="45" outlineLevel="5">
      <c r="A325" s="16" t="s">
        <v>21</v>
      </c>
      <c r="B325" s="14" t="s">
        <v>115</v>
      </c>
      <c r="C325" s="14" t="s">
        <v>115</v>
      </c>
      <c r="D325" s="21" t="s">
        <v>22</v>
      </c>
      <c r="E325" s="21" t="s">
        <v>1</v>
      </c>
      <c r="F325" s="19">
        <f t="shared" si="41"/>
        <v>290</v>
      </c>
      <c r="G325" s="19">
        <f t="shared" si="41"/>
        <v>290</v>
      </c>
      <c r="H325" s="41">
        <f t="shared" si="32"/>
        <v>100</v>
      </c>
    </row>
    <row r="326" spans="1:8" ht="96.75" customHeight="1" outlineLevel="5">
      <c r="A326" s="13" t="s">
        <v>6</v>
      </c>
      <c r="B326" s="14" t="s">
        <v>115</v>
      </c>
      <c r="C326" s="14" t="s">
        <v>115</v>
      </c>
      <c r="D326" s="21" t="s">
        <v>163</v>
      </c>
      <c r="E326" s="21" t="s">
        <v>1</v>
      </c>
      <c r="F326" s="19">
        <f t="shared" si="41"/>
        <v>290</v>
      </c>
      <c r="G326" s="19">
        <f t="shared" si="41"/>
        <v>290</v>
      </c>
      <c r="H326" s="41">
        <f t="shared" si="32"/>
        <v>100</v>
      </c>
    </row>
    <row r="327" spans="1:8" ht="33" customHeight="1" outlineLevel="5">
      <c r="A327" s="13" t="s">
        <v>40</v>
      </c>
      <c r="B327" s="14" t="s">
        <v>115</v>
      </c>
      <c r="C327" s="14" t="s">
        <v>115</v>
      </c>
      <c r="D327" s="21" t="s">
        <v>163</v>
      </c>
      <c r="E327" s="21" t="s">
        <v>41</v>
      </c>
      <c r="F327" s="19">
        <f t="shared" si="41"/>
        <v>290</v>
      </c>
      <c r="G327" s="19">
        <f t="shared" si="41"/>
        <v>290</v>
      </c>
      <c r="H327" s="41">
        <f t="shared" si="32"/>
        <v>100</v>
      </c>
    </row>
    <row r="328" spans="1:8" ht="36.75" customHeight="1" outlineLevel="5">
      <c r="A328" s="13" t="s">
        <v>100</v>
      </c>
      <c r="B328" s="14" t="s">
        <v>115</v>
      </c>
      <c r="C328" s="14" t="s">
        <v>115</v>
      </c>
      <c r="D328" s="21" t="s">
        <v>163</v>
      </c>
      <c r="E328" s="21" t="s">
        <v>43</v>
      </c>
      <c r="F328" s="19">
        <f>F329</f>
        <v>290</v>
      </c>
      <c r="G328" s="19">
        <f>G329</f>
        <v>290</v>
      </c>
      <c r="H328" s="41">
        <f t="shared" si="32"/>
        <v>100</v>
      </c>
    </row>
    <row r="329" spans="1:8" ht="36.75" customHeight="1" outlineLevel="5">
      <c r="A329" s="13" t="s">
        <v>412</v>
      </c>
      <c r="B329" s="14" t="s">
        <v>115</v>
      </c>
      <c r="C329" s="14" t="s">
        <v>115</v>
      </c>
      <c r="D329" s="21" t="s">
        <v>163</v>
      </c>
      <c r="E329" s="21" t="s">
        <v>395</v>
      </c>
      <c r="F329" s="19">
        <v>290</v>
      </c>
      <c r="G329" s="19">
        <v>290</v>
      </c>
      <c r="H329" s="41">
        <f t="shared" si="32"/>
        <v>100</v>
      </c>
    </row>
    <row r="330" spans="1:8">
      <c r="A330" s="20" t="s">
        <v>164</v>
      </c>
      <c r="B330" s="14" t="s">
        <v>165</v>
      </c>
      <c r="C330" s="14" t="s">
        <v>15</v>
      </c>
      <c r="D330" s="14" t="s">
        <v>16</v>
      </c>
      <c r="E330" s="14" t="s">
        <v>1</v>
      </c>
      <c r="F330" s="19">
        <f>F331+F360+F401+F451+F457+F477</f>
        <v>287229269.59999996</v>
      </c>
      <c r="G330" s="19">
        <f>G331+G360+G401+G451+G457+G477</f>
        <v>286980710.83999997</v>
      </c>
      <c r="H330" s="41">
        <f t="shared" si="32"/>
        <v>99.913463290023984</v>
      </c>
    </row>
    <row r="331" spans="1:8">
      <c r="A331" s="13" t="s">
        <v>166</v>
      </c>
      <c r="B331" s="21" t="s">
        <v>165</v>
      </c>
      <c r="C331" s="21" t="s">
        <v>14</v>
      </c>
      <c r="D331" s="21" t="s">
        <v>16</v>
      </c>
      <c r="E331" s="21" t="s">
        <v>1</v>
      </c>
      <c r="F331" s="19">
        <f>F332</f>
        <v>67310830</v>
      </c>
      <c r="G331" s="19">
        <f>G332</f>
        <v>67237192.689999998</v>
      </c>
      <c r="H331" s="41">
        <f t="shared" si="32"/>
        <v>99.890601096435745</v>
      </c>
    </row>
    <row r="332" spans="1:8" ht="60">
      <c r="A332" s="13" t="s">
        <v>167</v>
      </c>
      <c r="B332" s="21" t="s">
        <v>165</v>
      </c>
      <c r="C332" s="21" t="s">
        <v>14</v>
      </c>
      <c r="D332" s="21" t="s">
        <v>168</v>
      </c>
      <c r="E332" s="21" t="s">
        <v>1</v>
      </c>
      <c r="F332" s="19">
        <f>F333</f>
        <v>67310830</v>
      </c>
      <c r="G332" s="19">
        <f>G333</f>
        <v>67237192.689999998</v>
      </c>
      <c r="H332" s="41">
        <f t="shared" si="32"/>
        <v>99.890601096435745</v>
      </c>
    </row>
    <row r="333" spans="1:8" ht="30">
      <c r="A333" s="13" t="s">
        <v>169</v>
      </c>
      <c r="B333" s="21" t="s">
        <v>165</v>
      </c>
      <c r="C333" s="21" t="s">
        <v>14</v>
      </c>
      <c r="D333" s="21" t="s">
        <v>170</v>
      </c>
      <c r="E333" s="21" t="s">
        <v>1</v>
      </c>
      <c r="F333" s="19">
        <f>F343+F338+F348+F352+F356+F334</f>
        <v>67310830</v>
      </c>
      <c r="G333" s="19">
        <f>G343+G338+G348+G352+G356+G334</f>
        <v>67237192.689999998</v>
      </c>
      <c r="H333" s="41">
        <f t="shared" si="32"/>
        <v>99.890601096435745</v>
      </c>
    </row>
    <row r="334" spans="1:8" ht="45">
      <c r="A334" s="13" t="s">
        <v>324</v>
      </c>
      <c r="B334" s="21" t="s">
        <v>165</v>
      </c>
      <c r="C334" s="21" t="s">
        <v>14</v>
      </c>
      <c r="D334" s="21" t="s">
        <v>323</v>
      </c>
      <c r="E334" s="22" t="s">
        <v>1</v>
      </c>
      <c r="F334" s="23">
        <f t="shared" ref="F334:G336" si="42">F335</f>
        <v>68500</v>
      </c>
      <c r="G334" s="23">
        <f t="shared" si="42"/>
        <v>68500</v>
      </c>
      <c r="H334" s="41">
        <f t="shared" si="32"/>
        <v>100</v>
      </c>
    </row>
    <row r="335" spans="1:8" ht="45">
      <c r="A335" s="13" t="s">
        <v>173</v>
      </c>
      <c r="B335" s="21" t="s">
        <v>165</v>
      </c>
      <c r="C335" s="21" t="s">
        <v>14</v>
      </c>
      <c r="D335" s="21" t="s">
        <v>323</v>
      </c>
      <c r="E335" s="21" t="s">
        <v>69</v>
      </c>
      <c r="F335" s="23">
        <f t="shared" si="42"/>
        <v>68500</v>
      </c>
      <c r="G335" s="23">
        <f t="shared" si="42"/>
        <v>68500</v>
      </c>
      <c r="H335" s="41">
        <f t="shared" si="32"/>
        <v>100</v>
      </c>
    </row>
    <row r="336" spans="1:8">
      <c r="A336" s="13" t="s">
        <v>174</v>
      </c>
      <c r="B336" s="21" t="s">
        <v>165</v>
      </c>
      <c r="C336" s="21" t="s">
        <v>14</v>
      </c>
      <c r="D336" s="21" t="s">
        <v>323</v>
      </c>
      <c r="E336" s="22" t="s">
        <v>175</v>
      </c>
      <c r="F336" s="23">
        <f t="shared" si="42"/>
        <v>68500</v>
      </c>
      <c r="G336" s="23">
        <f t="shared" si="42"/>
        <v>68500</v>
      </c>
      <c r="H336" s="41">
        <f t="shared" ref="H336:H399" si="43">G336/F336*100</f>
        <v>100</v>
      </c>
    </row>
    <row r="337" spans="1:8" ht="39.75" customHeight="1">
      <c r="A337" s="13" t="s">
        <v>425</v>
      </c>
      <c r="B337" s="21" t="s">
        <v>165</v>
      </c>
      <c r="C337" s="21" t="s">
        <v>14</v>
      </c>
      <c r="D337" s="21" t="s">
        <v>323</v>
      </c>
      <c r="E337" s="22" t="s">
        <v>424</v>
      </c>
      <c r="F337" s="23">
        <v>68500</v>
      </c>
      <c r="G337" s="23">
        <v>68500</v>
      </c>
      <c r="H337" s="41">
        <f t="shared" si="43"/>
        <v>100</v>
      </c>
    </row>
    <row r="338" spans="1:8" ht="49.5" customHeight="1">
      <c r="A338" s="13" t="s">
        <v>171</v>
      </c>
      <c r="B338" s="21" t="s">
        <v>165</v>
      </c>
      <c r="C338" s="21" t="s">
        <v>14</v>
      </c>
      <c r="D338" s="21" t="s">
        <v>172</v>
      </c>
      <c r="E338" s="22" t="s">
        <v>1</v>
      </c>
      <c r="F338" s="23">
        <f>F339</f>
        <v>24497547.920000002</v>
      </c>
      <c r="G338" s="23">
        <f>G339</f>
        <v>24424010.609999999</v>
      </c>
      <c r="H338" s="41">
        <f t="shared" si="43"/>
        <v>99.699817670567896</v>
      </c>
    </row>
    <row r="339" spans="1:8" ht="45">
      <c r="A339" s="13" t="s">
        <v>173</v>
      </c>
      <c r="B339" s="21" t="s">
        <v>165</v>
      </c>
      <c r="C339" s="21" t="s">
        <v>14</v>
      </c>
      <c r="D339" s="21" t="s">
        <v>172</v>
      </c>
      <c r="E339" s="21" t="s">
        <v>69</v>
      </c>
      <c r="F339" s="23">
        <f>F340</f>
        <v>24497547.920000002</v>
      </c>
      <c r="G339" s="23">
        <f>G340</f>
        <v>24424010.609999999</v>
      </c>
      <c r="H339" s="41">
        <f t="shared" si="43"/>
        <v>99.699817670567896</v>
      </c>
    </row>
    <row r="340" spans="1:8">
      <c r="A340" s="13" t="s">
        <v>174</v>
      </c>
      <c r="B340" s="21" t="s">
        <v>165</v>
      </c>
      <c r="C340" s="21" t="s">
        <v>14</v>
      </c>
      <c r="D340" s="21" t="s">
        <v>172</v>
      </c>
      <c r="E340" s="22" t="s">
        <v>175</v>
      </c>
      <c r="F340" s="23">
        <f>F341+F342</f>
        <v>24497547.920000002</v>
      </c>
      <c r="G340" s="23">
        <f>G341+G342</f>
        <v>24424010.609999999</v>
      </c>
      <c r="H340" s="41">
        <f t="shared" si="43"/>
        <v>99.699817670567896</v>
      </c>
    </row>
    <row r="341" spans="1:8" ht="111.75" customHeight="1">
      <c r="A341" s="13" t="s">
        <v>423</v>
      </c>
      <c r="B341" s="21" t="s">
        <v>165</v>
      </c>
      <c r="C341" s="21" t="s">
        <v>14</v>
      </c>
      <c r="D341" s="21" t="s">
        <v>172</v>
      </c>
      <c r="E341" s="22" t="s">
        <v>422</v>
      </c>
      <c r="F341" s="23">
        <v>24442704.920000002</v>
      </c>
      <c r="G341" s="23">
        <v>24369167.609999999</v>
      </c>
      <c r="H341" s="41">
        <f t="shared" si="43"/>
        <v>99.699144140385911</v>
      </c>
    </row>
    <row r="342" spans="1:8" ht="35.25" customHeight="1">
      <c r="A342" s="13" t="s">
        <v>425</v>
      </c>
      <c r="B342" s="21" t="s">
        <v>165</v>
      </c>
      <c r="C342" s="21" t="s">
        <v>14</v>
      </c>
      <c r="D342" s="21" t="s">
        <v>172</v>
      </c>
      <c r="E342" s="22" t="s">
        <v>424</v>
      </c>
      <c r="F342" s="23">
        <v>54843</v>
      </c>
      <c r="G342" s="23">
        <v>54843</v>
      </c>
      <c r="H342" s="41">
        <f t="shared" si="43"/>
        <v>100</v>
      </c>
    </row>
    <row r="343" spans="1:8" ht="109.5" customHeight="1">
      <c r="A343" s="20" t="s">
        <v>176</v>
      </c>
      <c r="B343" s="21" t="s">
        <v>165</v>
      </c>
      <c r="C343" s="21" t="s">
        <v>14</v>
      </c>
      <c r="D343" s="21" t="s">
        <v>177</v>
      </c>
      <c r="E343" s="21" t="s">
        <v>1</v>
      </c>
      <c r="F343" s="19">
        <f>F344</f>
        <v>37708200</v>
      </c>
      <c r="G343" s="19">
        <f>G344</f>
        <v>37708200</v>
      </c>
      <c r="H343" s="41">
        <f t="shared" si="43"/>
        <v>100</v>
      </c>
    </row>
    <row r="344" spans="1:8" ht="45">
      <c r="A344" s="13" t="s">
        <v>173</v>
      </c>
      <c r="B344" s="21" t="s">
        <v>165</v>
      </c>
      <c r="C344" s="21" t="s">
        <v>14</v>
      </c>
      <c r="D344" s="21" t="s">
        <v>177</v>
      </c>
      <c r="E344" s="21" t="s">
        <v>69</v>
      </c>
      <c r="F344" s="19">
        <f>F345</f>
        <v>37708200</v>
      </c>
      <c r="G344" s="19">
        <f>G345</f>
        <v>37708200</v>
      </c>
      <c r="H344" s="41">
        <f t="shared" si="43"/>
        <v>100</v>
      </c>
    </row>
    <row r="345" spans="1:8">
      <c r="A345" s="13" t="s">
        <v>174</v>
      </c>
      <c r="B345" s="21" t="s">
        <v>165</v>
      </c>
      <c r="C345" s="21" t="s">
        <v>14</v>
      </c>
      <c r="D345" s="21" t="s">
        <v>177</v>
      </c>
      <c r="E345" s="22" t="s">
        <v>175</v>
      </c>
      <c r="F345" s="23">
        <f>F346+F347</f>
        <v>37708200</v>
      </c>
      <c r="G345" s="23">
        <f>G346+G347</f>
        <v>37708200</v>
      </c>
      <c r="H345" s="41">
        <f t="shared" si="43"/>
        <v>100</v>
      </c>
    </row>
    <row r="346" spans="1:8" ht="90">
      <c r="A346" s="13" t="s">
        <v>423</v>
      </c>
      <c r="B346" s="21" t="s">
        <v>165</v>
      </c>
      <c r="C346" s="21" t="s">
        <v>14</v>
      </c>
      <c r="D346" s="21" t="s">
        <v>177</v>
      </c>
      <c r="E346" s="22" t="s">
        <v>422</v>
      </c>
      <c r="F346" s="23">
        <v>37199090</v>
      </c>
      <c r="G346" s="23">
        <v>37199090</v>
      </c>
      <c r="H346" s="41">
        <f t="shared" si="43"/>
        <v>100</v>
      </c>
    </row>
    <row r="347" spans="1:8" ht="30">
      <c r="A347" s="13" t="s">
        <v>425</v>
      </c>
      <c r="B347" s="21" t="s">
        <v>165</v>
      </c>
      <c r="C347" s="21" t="s">
        <v>14</v>
      </c>
      <c r="D347" s="21" t="s">
        <v>177</v>
      </c>
      <c r="E347" s="22" t="s">
        <v>424</v>
      </c>
      <c r="F347" s="23">
        <v>509110</v>
      </c>
      <c r="G347" s="23">
        <v>509110</v>
      </c>
      <c r="H347" s="41">
        <f t="shared" si="43"/>
        <v>100</v>
      </c>
    </row>
    <row r="348" spans="1:8" ht="45">
      <c r="A348" s="18" t="s">
        <v>178</v>
      </c>
      <c r="B348" s="21" t="s">
        <v>165</v>
      </c>
      <c r="C348" s="21" t="s">
        <v>14</v>
      </c>
      <c r="D348" s="21" t="s">
        <v>179</v>
      </c>
      <c r="E348" s="22" t="s">
        <v>1</v>
      </c>
      <c r="F348" s="23">
        <f t="shared" ref="F348:G350" si="44">F349</f>
        <v>1051171</v>
      </c>
      <c r="G348" s="23">
        <f t="shared" si="44"/>
        <v>1051171</v>
      </c>
      <c r="H348" s="41">
        <f t="shared" si="43"/>
        <v>100</v>
      </c>
    </row>
    <row r="349" spans="1:8" ht="45">
      <c r="A349" s="13" t="s">
        <v>173</v>
      </c>
      <c r="B349" s="21" t="s">
        <v>165</v>
      </c>
      <c r="C349" s="21" t="s">
        <v>14</v>
      </c>
      <c r="D349" s="21" t="s">
        <v>179</v>
      </c>
      <c r="E349" s="21" t="s">
        <v>69</v>
      </c>
      <c r="F349" s="23">
        <f t="shared" si="44"/>
        <v>1051171</v>
      </c>
      <c r="G349" s="23">
        <f t="shared" si="44"/>
        <v>1051171</v>
      </c>
      <c r="H349" s="41">
        <f t="shared" si="43"/>
        <v>100</v>
      </c>
    </row>
    <row r="350" spans="1:8">
      <c r="A350" s="13" t="s">
        <v>174</v>
      </c>
      <c r="B350" s="21" t="s">
        <v>165</v>
      </c>
      <c r="C350" s="21" t="s">
        <v>14</v>
      </c>
      <c r="D350" s="21" t="s">
        <v>179</v>
      </c>
      <c r="E350" s="22" t="s">
        <v>175</v>
      </c>
      <c r="F350" s="23">
        <f t="shared" si="44"/>
        <v>1051171</v>
      </c>
      <c r="G350" s="23">
        <f t="shared" si="44"/>
        <v>1051171</v>
      </c>
      <c r="H350" s="41">
        <f t="shared" si="43"/>
        <v>100</v>
      </c>
    </row>
    <row r="351" spans="1:8" ht="30">
      <c r="A351" s="13" t="s">
        <v>425</v>
      </c>
      <c r="B351" s="21" t="s">
        <v>165</v>
      </c>
      <c r="C351" s="21" t="s">
        <v>14</v>
      </c>
      <c r="D351" s="21" t="s">
        <v>179</v>
      </c>
      <c r="E351" s="22" t="s">
        <v>424</v>
      </c>
      <c r="F351" s="23">
        <v>1051171</v>
      </c>
      <c r="G351" s="23">
        <v>1051171</v>
      </c>
      <c r="H351" s="41">
        <f t="shared" si="43"/>
        <v>100</v>
      </c>
    </row>
    <row r="352" spans="1:8" ht="30">
      <c r="A352" s="13" t="s">
        <v>180</v>
      </c>
      <c r="B352" s="21" t="s">
        <v>165</v>
      </c>
      <c r="C352" s="21" t="s">
        <v>14</v>
      </c>
      <c r="D352" s="21" t="s">
        <v>181</v>
      </c>
      <c r="E352" s="22" t="s">
        <v>1</v>
      </c>
      <c r="F352" s="23">
        <f t="shared" ref="F352:G354" si="45">F353</f>
        <v>2674420</v>
      </c>
      <c r="G352" s="23">
        <f t="shared" si="45"/>
        <v>2674320</v>
      </c>
      <c r="H352" s="41">
        <f t="shared" si="43"/>
        <v>99.996260871516057</v>
      </c>
    </row>
    <row r="353" spans="1:8" ht="45">
      <c r="A353" s="13" t="s">
        <v>173</v>
      </c>
      <c r="B353" s="21" t="s">
        <v>165</v>
      </c>
      <c r="C353" s="21" t="s">
        <v>14</v>
      </c>
      <c r="D353" s="21" t="s">
        <v>181</v>
      </c>
      <c r="E353" s="22" t="s">
        <v>69</v>
      </c>
      <c r="F353" s="23">
        <f t="shared" si="45"/>
        <v>2674420</v>
      </c>
      <c r="G353" s="23">
        <f t="shared" si="45"/>
        <v>2674320</v>
      </c>
      <c r="H353" s="41">
        <f t="shared" si="43"/>
        <v>99.996260871516057</v>
      </c>
    </row>
    <row r="354" spans="1:8">
      <c r="A354" s="13" t="s">
        <v>174</v>
      </c>
      <c r="B354" s="21" t="s">
        <v>165</v>
      </c>
      <c r="C354" s="21" t="s">
        <v>14</v>
      </c>
      <c r="D354" s="21" t="s">
        <v>181</v>
      </c>
      <c r="E354" s="21" t="s">
        <v>175</v>
      </c>
      <c r="F354" s="19">
        <f t="shared" si="45"/>
        <v>2674420</v>
      </c>
      <c r="G354" s="19">
        <f t="shared" si="45"/>
        <v>2674320</v>
      </c>
      <c r="H354" s="41">
        <f t="shared" si="43"/>
        <v>99.996260871516057</v>
      </c>
    </row>
    <row r="355" spans="1:8" ht="30">
      <c r="A355" s="13" t="s">
        <v>425</v>
      </c>
      <c r="B355" s="21" t="s">
        <v>165</v>
      </c>
      <c r="C355" s="21" t="s">
        <v>14</v>
      </c>
      <c r="D355" s="21" t="s">
        <v>181</v>
      </c>
      <c r="E355" s="21" t="s">
        <v>424</v>
      </c>
      <c r="F355" s="19">
        <v>2674420</v>
      </c>
      <c r="G355" s="19">
        <v>2674320</v>
      </c>
      <c r="H355" s="41">
        <f t="shared" si="43"/>
        <v>99.996260871516057</v>
      </c>
    </row>
    <row r="356" spans="1:8" ht="30">
      <c r="A356" s="24" t="s">
        <v>182</v>
      </c>
      <c r="B356" s="21" t="s">
        <v>165</v>
      </c>
      <c r="C356" s="21" t="s">
        <v>14</v>
      </c>
      <c r="D356" s="21" t="s">
        <v>183</v>
      </c>
      <c r="E356" s="22" t="s">
        <v>1</v>
      </c>
      <c r="F356" s="19">
        <f t="shared" ref="F356:G358" si="46">F357</f>
        <v>1310991.08</v>
      </c>
      <c r="G356" s="19">
        <f t="shared" si="46"/>
        <v>1310991.08</v>
      </c>
      <c r="H356" s="41">
        <f t="shared" si="43"/>
        <v>100</v>
      </c>
    </row>
    <row r="357" spans="1:8" ht="45">
      <c r="A357" s="24" t="s">
        <v>173</v>
      </c>
      <c r="B357" s="21" t="s">
        <v>165</v>
      </c>
      <c r="C357" s="21" t="s">
        <v>14</v>
      </c>
      <c r="D357" s="21" t="s">
        <v>183</v>
      </c>
      <c r="E357" s="22" t="s">
        <v>69</v>
      </c>
      <c r="F357" s="19">
        <f t="shared" si="46"/>
        <v>1310991.08</v>
      </c>
      <c r="G357" s="19">
        <f t="shared" si="46"/>
        <v>1310991.08</v>
      </c>
      <c r="H357" s="41">
        <f t="shared" si="43"/>
        <v>100</v>
      </c>
    </row>
    <row r="358" spans="1:8">
      <c r="A358" s="24" t="s">
        <v>174</v>
      </c>
      <c r="B358" s="21" t="s">
        <v>165</v>
      </c>
      <c r="C358" s="21" t="s">
        <v>14</v>
      </c>
      <c r="D358" s="21" t="s">
        <v>183</v>
      </c>
      <c r="E358" s="21" t="s">
        <v>175</v>
      </c>
      <c r="F358" s="19">
        <f t="shared" si="46"/>
        <v>1310991.08</v>
      </c>
      <c r="G358" s="19">
        <f t="shared" si="46"/>
        <v>1310991.08</v>
      </c>
      <c r="H358" s="41">
        <f t="shared" si="43"/>
        <v>100</v>
      </c>
    </row>
    <row r="359" spans="1:8" ht="30">
      <c r="A359" s="13" t="s">
        <v>425</v>
      </c>
      <c r="B359" s="21" t="s">
        <v>165</v>
      </c>
      <c r="C359" s="21" t="s">
        <v>14</v>
      </c>
      <c r="D359" s="21" t="s">
        <v>183</v>
      </c>
      <c r="E359" s="21" t="s">
        <v>424</v>
      </c>
      <c r="F359" s="19">
        <v>1310991.08</v>
      </c>
      <c r="G359" s="19">
        <v>1310991.08</v>
      </c>
      <c r="H359" s="41">
        <f t="shared" si="43"/>
        <v>100</v>
      </c>
    </row>
    <row r="360" spans="1:8">
      <c r="A360" s="13" t="s">
        <v>184</v>
      </c>
      <c r="B360" s="21" t="s">
        <v>165</v>
      </c>
      <c r="C360" s="21" t="s">
        <v>18</v>
      </c>
      <c r="D360" s="21" t="s">
        <v>16</v>
      </c>
      <c r="E360" s="21" t="s">
        <v>1</v>
      </c>
      <c r="F360" s="19">
        <f>F361</f>
        <v>182476620</v>
      </c>
      <c r="G360" s="19">
        <f>G361</f>
        <v>182391438.81</v>
      </c>
      <c r="H360" s="41">
        <f t="shared" si="43"/>
        <v>99.953319395109361</v>
      </c>
    </row>
    <row r="361" spans="1:8" ht="66" customHeight="1">
      <c r="A361" s="13" t="s">
        <v>167</v>
      </c>
      <c r="B361" s="21" t="s">
        <v>165</v>
      </c>
      <c r="C361" s="21" t="s">
        <v>18</v>
      </c>
      <c r="D361" s="21" t="s">
        <v>168</v>
      </c>
      <c r="E361" s="21" t="s">
        <v>1</v>
      </c>
      <c r="F361" s="19">
        <f>F362</f>
        <v>182476620</v>
      </c>
      <c r="G361" s="19">
        <f>G362</f>
        <v>182391438.81</v>
      </c>
      <c r="H361" s="41">
        <f t="shared" si="43"/>
        <v>99.953319395109361</v>
      </c>
    </row>
    <row r="362" spans="1:8" ht="30">
      <c r="A362" s="13" t="s">
        <v>185</v>
      </c>
      <c r="B362" s="21" t="s">
        <v>165</v>
      </c>
      <c r="C362" s="21" t="s">
        <v>18</v>
      </c>
      <c r="D362" s="21" t="s">
        <v>186</v>
      </c>
      <c r="E362" s="21" t="s">
        <v>1</v>
      </c>
      <c r="F362" s="19">
        <f>F367+F377+F381+F385+F372+F397+F363+F389+F393</f>
        <v>182476620</v>
      </c>
      <c r="G362" s="19">
        <f>G367+G377+G381+G385+G372+G397+G363+G389+G393</f>
        <v>182391438.81</v>
      </c>
      <c r="H362" s="41">
        <f t="shared" si="43"/>
        <v>99.953319395109361</v>
      </c>
    </row>
    <row r="363" spans="1:8" ht="45">
      <c r="A363" s="13" t="s">
        <v>324</v>
      </c>
      <c r="B363" s="21" t="s">
        <v>165</v>
      </c>
      <c r="C363" s="21" t="s">
        <v>18</v>
      </c>
      <c r="D363" s="21" t="s">
        <v>325</v>
      </c>
      <c r="E363" s="22" t="s">
        <v>1</v>
      </c>
      <c r="F363" s="19">
        <f t="shared" ref="F363:G365" si="47">F364</f>
        <v>955014</v>
      </c>
      <c r="G363" s="19">
        <f t="shared" si="47"/>
        <v>947834</v>
      </c>
      <c r="H363" s="41">
        <f t="shared" si="43"/>
        <v>99.248178560733137</v>
      </c>
    </row>
    <row r="364" spans="1:8" ht="45">
      <c r="A364" s="13" t="s">
        <v>173</v>
      </c>
      <c r="B364" s="21" t="s">
        <v>165</v>
      </c>
      <c r="C364" s="21" t="s">
        <v>18</v>
      </c>
      <c r="D364" s="21" t="s">
        <v>325</v>
      </c>
      <c r="E364" s="22" t="s">
        <v>69</v>
      </c>
      <c r="F364" s="19">
        <f t="shared" si="47"/>
        <v>955014</v>
      </c>
      <c r="G364" s="19">
        <f t="shared" si="47"/>
        <v>947834</v>
      </c>
      <c r="H364" s="41">
        <f t="shared" si="43"/>
        <v>99.248178560733137</v>
      </c>
    </row>
    <row r="365" spans="1:8">
      <c r="A365" s="13" t="s">
        <v>174</v>
      </c>
      <c r="B365" s="21" t="s">
        <v>165</v>
      </c>
      <c r="C365" s="21" t="s">
        <v>18</v>
      </c>
      <c r="D365" s="21" t="s">
        <v>325</v>
      </c>
      <c r="E365" s="21" t="s">
        <v>175</v>
      </c>
      <c r="F365" s="19">
        <f t="shared" si="47"/>
        <v>955014</v>
      </c>
      <c r="G365" s="19">
        <f t="shared" si="47"/>
        <v>947834</v>
      </c>
      <c r="H365" s="41">
        <f t="shared" si="43"/>
        <v>99.248178560733137</v>
      </c>
    </row>
    <row r="366" spans="1:8" ht="30">
      <c r="A366" s="13" t="s">
        <v>425</v>
      </c>
      <c r="B366" s="21" t="s">
        <v>165</v>
      </c>
      <c r="C366" s="21" t="s">
        <v>18</v>
      </c>
      <c r="D366" s="21" t="s">
        <v>325</v>
      </c>
      <c r="E366" s="21" t="s">
        <v>424</v>
      </c>
      <c r="F366" s="19">
        <v>955014</v>
      </c>
      <c r="G366" s="19">
        <v>947834</v>
      </c>
      <c r="H366" s="41">
        <f t="shared" si="43"/>
        <v>99.248178560733137</v>
      </c>
    </row>
    <row r="367" spans="1:8" ht="54" customHeight="1">
      <c r="A367" s="13" t="s">
        <v>187</v>
      </c>
      <c r="B367" s="21" t="s">
        <v>165</v>
      </c>
      <c r="C367" s="21" t="s">
        <v>18</v>
      </c>
      <c r="D367" s="21" t="s">
        <v>188</v>
      </c>
      <c r="E367" s="21" t="s">
        <v>1</v>
      </c>
      <c r="F367" s="19">
        <f>F368</f>
        <v>49672010.850000001</v>
      </c>
      <c r="G367" s="19">
        <f>G368</f>
        <v>49668650.600000001</v>
      </c>
      <c r="H367" s="41">
        <f t="shared" si="43"/>
        <v>99.993235123880623</v>
      </c>
    </row>
    <row r="368" spans="1:8" ht="36.75" customHeight="1">
      <c r="A368" s="13" t="s">
        <v>173</v>
      </c>
      <c r="B368" s="21" t="s">
        <v>165</v>
      </c>
      <c r="C368" s="21" t="s">
        <v>18</v>
      </c>
      <c r="D368" s="21" t="s">
        <v>188</v>
      </c>
      <c r="E368" s="21" t="s">
        <v>69</v>
      </c>
      <c r="F368" s="19">
        <f>F369</f>
        <v>49672010.850000001</v>
      </c>
      <c r="G368" s="19">
        <f>G369</f>
        <v>49668650.600000001</v>
      </c>
      <c r="H368" s="41">
        <f t="shared" si="43"/>
        <v>99.993235123880623</v>
      </c>
    </row>
    <row r="369" spans="1:8">
      <c r="A369" s="13" t="s">
        <v>174</v>
      </c>
      <c r="B369" s="21" t="s">
        <v>165</v>
      </c>
      <c r="C369" s="21" t="s">
        <v>18</v>
      </c>
      <c r="D369" s="21" t="s">
        <v>188</v>
      </c>
      <c r="E369" s="21" t="s">
        <v>175</v>
      </c>
      <c r="F369" s="19">
        <f>F370+F371</f>
        <v>49672010.850000001</v>
      </c>
      <c r="G369" s="19">
        <f>G370+G371</f>
        <v>49668650.600000001</v>
      </c>
      <c r="H369" s="41">
        <f t="shared" si="43"/>
        <v>99.993235123880623</v>
      </c>
    </row>
    <row r="370" spans="1:8" ht="112.5" customHeight="1">
      <c r="A370" s="13" t="s">
        <v>423</v>
      </c>
      <c r="B370" s="21" t="s">
        <v>165</v>
      </c>
      <c r="C370" s="21" t="s">
        <v>18</v>
      </c>
      <c r="D370" s="21" t="s">
        <v>188</v>
      </c>
      <c r="E370" s="21" t="s">
        <v>422</v>
      </c>
      <c r="F370" s="19">
        <v>48387799.649999999</v>
      </c>
      <c r="G370" s="19">
        <v>48384440.899999999</v>
      </c>
      <c r="H370" s="41">
        <f t="shared" si="43"/>
        <v>99.993058684163586</v>
      </c>
    </row>
    <row r="371" spans="1:8" ht="30.75" customHeight="1">
      <c r="A371" s="13" t="s">
        <v>425</v>
      </c>
      <c r="B371" s="21" t="s">
        <v>165</v>
      </c>
      <c r="C371" s="21" t="s">
        <v>18</v>
      </c>
      <c r="D371" s="21" t="s">
        <v>188</v>
      </c>
      <c r="E371" s="21" t="s">
        <v>424</v>
      </c>
      <c r="F371" s="19">
        <v>1284211.2</v>
      </c>
      <c r="G371" s="19">
        <v>1284209.7</v>
      </c>
      <c r="H371" s="41">
        <f t="shared" si="43"/>
        <v>99.999883196782591</v>
      </c>
    </row>
    <row r="372" spans="1:8" ht="120">
      <c r="A372" s="39" t="s">
        <v>4</v>
      </c>
      <c r="B372" s="21" t="s">
        <v>165</v>
      </c>
      <c r="C372" s="21" t="s">
        <v>18</v>
      </c>
      <c r="D372" s="21" t="s">
        <v>189</v>
      </c>
      <c r="E372" s="21" t="s">
        <v>1</v>
      </c>
      <c r="F372" s="19">
        <f>F373</f>
        <v>110711000</v>
      </c>
      <c r="G372" s="19">
        <f>G373</f>
        <v>110711000</v>
      </c>
      <c r="H372" s="41">
        <f t="shared" si="43"/>
        <v>100</v>
      </c>
    </row>
    <row r="373" spans="1:8" ht="45">
      <c r="A373" s="13" t="s">
        <v>173</v>
      </c>
      <c r="B373" s="21" t="s">
        <v>165</v>
      </c>
      <c r="C373" s="21" t="s">
        <v>18</v>
      </c>
      <c r="D373" s="21" t="s">
        <v>189</v>
      </c>
      <c r="E373" s="21" t="s">
        <v>69</v>
      </c>
      <c r="F373" s="19">
        <f>F374</f>
        <v>110711000</v>
      </c>
      <c r="G373" s="19">
        <f>G374</f>
        <v>110711000</v>
      </c>
      <c r="H373" s="41">
        <f t="shared" si="43"/>
        <v>100</v>
      </c>
    </row>
    <row r="374" spans="1:8">
      <c r="A374" s="13" t="s">
        <v>174</v>
      </c>
      <c r="B374" s="21" t="s">
        <v>165</v>
      </c>
      <c r="C374" s="21" t="s">
        <v>18</v>
      </c>
      <c r="D374" s="21" t="s">
        <v>189</v>
      </c>
      <c r="E374" s="21" t="s">
        <v>175</v>
      </c>
      <c r="F374" s="19">
        <f>F375+F376</f>
        <v>110711000</v>
      </c>
      <c r="G374" s="19">
        <f>G375+G376</f>
        <v>110711000</v>
      </c>
      <c r="H374" s="41">
        <f t="shared" si="43"/>
        <v>100</v>
      </c>
    </row>
    <row r="375" spans="1:8" ht="108" customHeight="1">
      <c r="A375" s="13" t="s">
        <v>423</v>
      </c>
      <c r="B375" s="21" t="s">
        <v>165</v>
      </c>
      <c r="C375" s="21" t="s">
        <v>18</v>
      </c>
      <c r="D375" s="21" t="s">
        <v>189</v>
      </c>
      <c r="E375" s="21" t="s">
        <v>422</v>
      </c>
      <c r="F375" s="19">
        <v>105188559.09</v>
      </c>
      <c r="G375" s="19">
        <v>105188559.09</v>
      </c>
      <c r="H375" s="41">
        <f t="shared" si="43"/>
        <v>100</v>
      </c>
    </row>
    <row r="376" spans="1:8" ht="30">
      <c r="A376" s="13" t="s">
        <v>425</v>
      </c>
      <c r="B376" s="21" t="s">
        <v>165</v>
      </c>
      <c r="C376" s="21" t="s">
        <v>18</v>
      </c>
      <c r="D376" s="21" t="s">
        <v>189</v>
      </c>
      <c r="E376" s="21" t="s">
        <v>424</v>
      </c>
      <c r="F376" s="19">
        <v>5522440.9100000001</v>
      </c>
      <c r="G376" s="19">
        <v>5522440.9100000001</v>
      </c>
      <c r="H376" s="41">
        <f t="shared" si="43"/>
        <v>100</v>
      </c>
    </row>
    <row r="377" spans="1:8" ht="30">
      <c r="A377" s="13" t="s">
        <v>190</v>
      </c>
      <c r="B377" s="21" t="s">
        <v>165</v>
      </c>
      <c r="C377" s="21" t="s">
        <v>18</v>
      </c>
      <c r="D377" s="21" t="s">
        <v>191</v>
      </c>
      <c r="E377" s="22" t="s">
        <v>1</v>
      </c>
      <c r="F377" s="23">
        <f t="shared" ref="F377:G379" si="48">F378</f>
        <v>193860</v>
      </c>
      <c r="G377" s="23">
        <f t="shared" si="48"/>
        <v>193860</v>
      </c>
      <c r="H377" s="41">
        <f t="shared" si="43"/>
        <v>100</v>
      </c>
    </row>
    <row r="378" spans="1:8" ht="45">
      <c r="A378" s="13" t="s">
        <v>173</v>
      </c>
      <c r="B378" s="21" t="s">
        <v>165</v>
      </c>
      <c r="C378" s="21" t="s">
        <v>18</v>
      </c>
      <c r="D378" s="21" t="s">
        <v>191</v>
      </c>
      <c r="E378" s="21" t="s">
        <v>69</v>
      </c>
      <c r="F378" s="23">
        <f t="shared" si="48"/>
        <v>193860</v>
      </c>
      <c r="G378" s="23">
        <f t="shared" si="48"/>
        <v>193860</v>
      </c>
      <c r="H378" s="41">
        <f t="shared" si="43"/>
        <v>100</v>
      </c>
    </row>
    <row r="379" spans="1:8">
      <c r="A379" s="13" t="s">
        <v>174</v>
      </c>
      <c r="B379" s="21" t="s">
        <v>165</v>
      </c>
      <c r="C379" s="21" t="s">
        <v>18</v>
      </c>
      <c r="D379" s="21" t="s">
        <v>191</v>
      </c>
      <c r="E379" s="22" t="s">
        <v>175</v>
      </c>
      <c r="F379" s="23">
        <f t="shared" si="48"/>
        <v>193860</v>
      </c>
      <c r="G379" s="23">
        <f t="shared" si="48"/>
        <v>193860</v>
      </c>
      <c r="H379" s="41">
        <f t="shared" si="43"/>
        <v>100</v>
      </c>
    </row>
    <row r="380" spans="1:8" ht="30">
      <c r="A380" s="13" t="s">
        <v>425</v>
      </c>
      <c r="B380" s="21" t="s">
        <v>165</v>
      </c>
      <c r="C380" s="21" t="s">
        <v>18</v>
      </c>
      <c r="D380" s="21" t="s">
        <v>191</v>
      </c>
      <c r="E380" s="22" t="s">
        <v>424</v>
      </c>
      <c r="F380" s="23">
        <v>193860</v>
      </c>
      <c r="G380" s="23">
        <v>193860</v>
      </c>
      <c r="H380" s="41">
        <f t="shared" si="43"/>
        <v>100</v>
      </c>
    </row>
    <row r="381" spans="1:8" ht="75">
      <c r="A381" s="13" t="s">
        <v>192</v>
      </c>
      <c r="B381" s="21" t="s">
        <v>165</v>
      </c>
      <c r="C381" s="21" t="s">
        <v>18</v>
      </c>
      <c r="D381" s="21" t="s">
        <v>193</v>
      </c>
      <c r="E381" s="21" t="s">
        <v>1</v>
      </c>
      <c r="F381" s="19">
        <f t="shared" ref="F381:G383" si="49">F382</f>
        <v>3477000</v>
      </c>
      <c r="G381" s="19">
        <f t="shared" si="49"/>
        <v>3403197.96</v>
      </c>
      <c r="H381" s="41">
        <f t="shared" si="43"/>
        <v>97.877421915444359</v>
      </c>
    </row>
    <row r="382" spans="1:8" ht="45">
      <c r="A382" s="13" t="s">
        <v>173</v>
      </c>
      <c r="B382" s="21" t="s">
        <v>165</v>
      </c>
      <c r="C382" s="21" t="s">
        <v>18</v>
      </c>
      <c r="D382" s="21" t="s">
        <v>193</v>
      </c>
      <c r="E382" s="21" t="s">
        <v>69</v>
      </c>
      <c r="F382" s="19">
        <f t="shared" si="49"/>
        <v>3477000</v>
      </c>
      <c r="G382" s="19">
        <f t="shared" si="49"/>
        <v>3403197.96</v>
      </c>
      <c r="H382" s="41">
        <f t="shared" si="43"/>
        <v>97.877421915444359</v>
      </c>
    </row>
    <row r="383" spans="1:8">
      <c r="A383" s="13" t="s">
        <v>174</v>
      </c>
      <c r="B383" s="21" t="s">
        <v>165</v>
      </c>
      <c r="C383" s="21" t="s">
        <v>18</v>
      </c>
      <c r="D383" s="21" t="s">
        <v>193</v>
      </c>
      <c r="E383" s="21" t="s">
        <v>175</v>
      </c>
      <c r="F383" s="19">
        <f t="shared" si="49"/>
        <v>3477000</v>
      </c>
      <c r="G383" s="19">
        <f t="shared" si="49"/>
        <v>3403197.96</v>
      </c>
      <c r="H383" s="41">
        <f t="shared" si="43"/>
        <v>97.877421915444359</v>
      </c>
    </row>
    <row r="384" spans="1:8" ht="30">
      <c r="A384" s="13" t="s">
        <v>425</v>
      </c>
      <c r="B384" s="21" t="s">
        <v>165</v>
      </c>
      <c r="C384" s="21" t="s">
        <v>18</v>
      </c>
      <c r="D384" s="21" t="s">
        <v>193</v>
      </c>
      <c r="E384" s="21" t="s">
        <v>424</v>
      </c>
      <c r="F384" s="19">
        <v>3477000</v>
      </c>
      <c r="G384" s="19">
        <v>3403197.96</v>
      </c>
      <c r="H384" s="41">
        <f t="shared" si="43"/>
        <v>97.877421915444359</v>
      </c>
    </row>
    <row r="385" spans="1:8" ht="42" customHeight="1">
      <c r="A385" s="13" t="s">
        <v>194</v>
      </c>
      <c r="B385" s="21" t="s">
        <v>165</v>
      </c>
      <c r="C385" s="21" t="s">
        <v>18</v>
      </c>
      <c r="D385" s="21" t="s">
        <v>195</v>
      </c>
      <c r="E385" s="21" t="s">
        <v>1</v>
      </c>
      <c r="F385" s="19">
        <f t="shared" ref="F385:G387" si="50">F386</f>
        <v>7860298.1100000003</v>
      </c>
      <c r="G385" s="19">
        <f t="shared" si="50"/>
        <v>7860198.1100000003</v>
      </c>
      <c r="H385" s="41">
        <f t="shared" si="43"/>
        <v>99.998727783620922</v>
      </c>
    </row>
    <row r="386" spans="1:8" ht="45">
      <c r="A386" s="13" t="s">
        <v>173</v>
      </c>
      <c r="B386" s="21" t="s">
        <v>165</v>
      </c>
      <c r="C386" s="21" t="s">
        <v>18</v>
      </c>
      <c r="D386" s="21" t="s">
        <v>195</v>
      </c>
      <c r="E386" s="21" t="s">
        <v>69</v>
      </c>
      <c r="F386" s="19">
        <f t="shared" si="50"/>
        <v>7860298.1100000003</v>
      </c>
      <c r="G386" s="19">
        <f t="shared" si="50"/>
        <v>7860198.1100000003</v>
      </c>
      <c r="H386" s="41">
        <f t="shared" si="43"/>
        <v>99.998727783620922</v>
      </c>
    </row>
    <row r="387" spans="1:8">
      <c r="A387" s="13" t="s">
        <v>174</v>
      </c>
      <c r="B387" s="21" t="s">
        <v>165</v>
      </c>
      <c r="C387" s="21" t="s">
        <v>18</v>
      </c>
      <c r="D387" s="21" t="s">
        <v>195</v>
      </c>
      <c r="E387" s="21" t="s">
        <v>175</v>
      </c>
      <c r="F387" s="19">
        <f t="shared" si="50"/>
        <v>7860298.1100000003</v>
      </c>
      <c r="G387" s="19">
        <f t="shared" si="50"/>
        <v>7860198.1100000003</v>
      </c>
      <c r="H387" s="41">
        <f t="shared" si="43"/>
        <v>99.998727783620922</v>
      </c>
    </row>
    <row r="388" spans="1:8" ht="30">
      <c r="A388" s="13" t="s">
        <v>425</v>
      </c>
      <c r="B388" s="21" t="s">
        <v>165</v>
      </c>
      <c r="C388" s="21" t="s">
        <v>18</v>
      </c>
      <c r="D388" s="21" t="s">
        <v>195</v>
      </c>
      <c r="E388" s="21" t="s">
        <v>424</v>
      </c>
      <c r="F388" s="19">
        <v>7860298.1100000003</v>
      </c>
      <c r="G388" s="19">
        <v>7860198.1100000003</v>
      </c>
      <c r="H388" s="41">
        <f t="shared" si="43"/>
        <v>99.998727783620922</v>
      </c>
    </row>
    <row r="389" spans="1:8" ht="60">
      <c r="A389" s="24" t="s">
        <v>355</v>
      </c>
      <c r="B389" s="21" t="s">
        <v>165</v>
      </c>
      <c r="C389" s="21" t="s">
        <v>18</v>
      </c>
      <c r="D389" s="21" t="s">
        <v>356</v>
      </c>
      <c r="E389" s="21" t="s">
        <v>1</v>
      </c>
      <c r="F389" s="19">
        <f t="shared" ref="F389:G391" si="51">F390</f>
        <v>6687564</v>
      </c>
      <c r="G389" s="19">
        <f t="shared" si="51"/>
        <v>6687563.9800000004</v>
      </c>
      <c r="H389" s="41">
        <f t="shared" si="43"/>
        <v>99.999999700937451</v>
      </c>
    </row>
    <row r="390" spans="1:8" ht="45">
      <c r="A390" s="24" t="s">
        <v>173</v>
      </c>
      <c r="B390" s="21" t="s">
        <v>165</v>
      </c>
      <c r="C390" s="21" t="s">
        <v>18</v>
      </c>
      <c r="D390" s="21" t="s">
        <v>356</v>
      </c>
      <c r="E390" s="21" t="s">
        <v>69</v>
      </c>
      <c r="F390" s="19">
        <f t="shared" si="51"/>
        <v>6687564</v>
      </c>
      <c r="G390" s="19">
        <f t="shared" si="51"/>
        <v>6687563.9800000004</v>
      </c>
      <c r="H390" s="41">
        <f t="shared" si="43"/>
        <v>99.999999700937451</v>
      </c>
    </row>
    <row r="391" spans="1:8" ht="45" customHeight="1">
      <c r="A391" s="24" t="s">
        <v>174</v>
      </c>
      <c r="B391" s="21" t="s">
        <v>165</v>
      </c>
      <c r="C391" s="21" t="s">
        <v>18</v>
      </c>
      <c r="D391" s="21" t="s">
        <v>356</v>
      </c>
      <c r="E391" s="21" t="s">
        <v>175</v>
      </c>
      <c r="F391" s="19">
        <f t="shared" si="51"/>
        <v>6687564</v>
      </c>
      <c r="G391" s="19">
        <f t="shared" si="51"/>
        <v>6687563.9800000004</v>
      </c>
      <c r="H391" s="41">
        <f t="shared" si="43"/>
        <v>99.999999700937451</v>
      </c>
    </row>
    <row r="392" spans="1:8" ht="45" customHeight="1">
      <c r="A392" s="13" t="s">
        <v>425</v>
      </c>
      <c r="B392" s="21" t="s">
        <v>165</v>
      </c>
      <c r="C392" s="21" t="s">
        <v>18</v>
      </c>
      <c r="D392" s="21" t="s">
        <v>356</v>
      </c>
      <c r="E392" s="21" t="s">
        <v>424</v>
      </c>
      <c r="F392" s="19">
        <v>6687564</v>
      </c>
      <c r="G392" s="19">
        <v>6687563.9800000004</v>
      </c>
      <c r="H392" s="41">
        <f t="shared" si="43"/>
        <v>99.999999700937451</v>
      </c>
    </row>
    <row r="393" spans="1:8" ht="62.25" customHeight="1">
      <c r="A393" s="24" t="s">
        <v>357</v>
      </c>
      <c r="B393" s="21" t="s">
        <v>165</v>
      </c>
      <c r="C393" s="21" t="s">
        <v>18</v>
      </c>
      <c r="D393" s="21" t="s">
        <v>358</v>
      </c>
      <c r="E393" s="21" t="s">
        <v>1</v>
      </c>
      <c r="F393" s="19">
        <f t="shared" ref="F393:G395" si="52">F394</f>
        <v>1725966.95</v>
      </c>
      <c r="G393" s="19">
        <f t="shared" si="52"/>
        <v>1725228.07</v>
      </c>
      <c r="H393" s="41">
        <f t="shared" si="43"/>
        <v>99.957190373778602</v>
      </c>
    </row>
    <row r="394" spans="1:8" ht="80.25" customHeight="1">
      <c r="A394" s="24" t="s">
        <v>173</v>
      </c>
      <c r="B394" s="21" t="s">
        <v>165</v>
      </c>
      <c r="C394" s="21" t="s">
        <v>18</v>
      </c>
      <c r="D394" s="21" t="s">
        <v>358</v>
      </c>
      <c r="E394" s="21" t="s">
        <v>69</v>
      </c>
      <c r="F394" s="19">
        <f t="shared" si="52"/>
        <v>1725966.95</v>
      </c>
      <c r="G394" s="19">
        <f t="shared" si="52"/>
        <v>1725228.07</v>
      </c>
      <c r="H394" s="41">
        <f t="shared" si="43"/>
        <v>99.957190373778602</v>
      </c>
    </row>
    <row r="395" spans="1:8" ht="34.5" customHeight="1">
      <c r="A395" s="24" t="s">
        <v>174</v>
      </c>
      <c r="B395" s="21" t="s">
        <v>165</v>
      </c>
      <c r="C395" s="21" t="s">
        <v>18</v>
      </c>
      <c r="D395" s="21" t="s">
        <v>358</v>
      </c>
      <c r="E395" s="21" t="s">
        <v>175</v>
      </c>
      <c r="F395" s="19">
        <f t="shared" si="52"/>
        <v>1725966.95</v>
      </c>
      <c r="G395" s="19">
        <f t="shared" si="52"/>
        <v>1725228.07</v>
      </c>
      <c r="H395" s="41">
        <f t="shared" si="43"/>
        <v>99.957190373778602</v>
      </c>
    </row>
    <row r="396" spans="1:8" ht="34.5" customHeight="1">
      <c r="A396" s="13" t="s">
        <v>425</v>
      </c>
      <c r="B396" s="21" t="s">
        <v>165</v>
      </c>
      <c r="C396" s="21" t="s">
        <v>18</v>
      </c>
      <c r="D396" s="21" t="s">
        <v>358</v>
      </c>
      <c r="E396" s="21" t="s">
        <v>424</v>
      </c>
      <c r="F396" s="19">
        <v>1725966.95</v>
      </c>
      <c r="G396" s="19">
        <v>1725228.07</v>
      </c>
      <c r="H396" s="41">
        <f t="shared" si="43"/>
        <v>99.957190373778602</v>
      </c>
    </row>
    <row r="397" spans="1:8" ht="30">
      <c r="A397" s="24" t="s">
        <v>182</v>
      </c>
      <c r="B397" s="21" t="s">
        <v>165</v>
      </c>
      <c r="C397" s="21" t="s">
        <v>18</v>
      </c>
      <c r="D397" s="21" t="s">
        <v>196</v>
      </c>
      <c r="E397" s="21" t="s">
        <v>1</v>
      </c>
      <c r="F397" s="19">
        <f t="shared" ref="F397:G399" si="53">F398</f>
        <v>1193906.0900000001</v>
      </c>
      <c r="G397" s="19">
        <f t="shared" si="53"/>
        <v>1193906.0900000001</v>
      </c>
      <c r="H397" s="41">
        <f t="shared" si="43"/>
        <v>100</v>
      </c>
    </row>
    <row r="398" spans="1:8" ht="45">
      <c r="A398" s="24" t="s">
        <v>173</v>
      </c>
      <c r="B398" s="21" t="s">
        <v>165</v>
      </c>
      <c r="C398" s="21" t="s">
        <v>18</v>
      </c>
      <c r="D398" s="21" t="s">
        <v>196</v>
      </c>
      <c r="E398" s="21" t="s">
        <v>69</v>
      </c>
      <c r="F398" s="19">
        <f t="shared" si="53"/>
        <v>1193906.0900000001</v>
      </c>
      <c r="G398" s="19">
        <f t="shared" si="53"/>
        <v>1193906.0900000001</v>
      </c>
      <c r="H398" s="41">
        <f t="shared" si="43"/>
        <v>100</v>
      </c>
    </row>
    <row r="399" spans="1:8">
      <c r="A399" s="24" t="s">
        <v>174</v>
      </c>
      <c r="B399" s="21" t="s">
        <v>165</v>
      </c>
      <c r="C399" s="21" t="s">
        <v>18</v>
      </c>
      <c r="D399" s="21" t="s">
        <v>196</v>
      </c>
      <c r="E399" s="21" t="s">
        <v>175</v>
      </c>
      <c r="F399" s="19">
        <f t="shared" si="53"/>
        <v>1193906.0900000001</v>
      </c>
      <c r="G399" s="19">
        <f t="shared" si="53"/>
        <v>1193906.0900000001</v>
      </c>
      <c r="H399" s="41">
        <f t="shared" si="43"/>
        <v>100</v>
      </c>
    </row>
    <row r="400" spans="1:8" ht="30">
      <c r="A400" s="13" t="s">
        <v>425</v>
      </c>
      <c r="B400" s="21" t="s">
        <v>165</v>
      </c>
      <c r="C400" s="21" t="s">
        <v>18</v>
      </c>
      <c r="D400" s="21" t="s">
        <v>196</v>
      </c>
      <c r="E400" s="21" t="s">
        <v>424</v>
      </c>
      <c r="F400" s="19">
        <v>1193906.0900000001</v>
      </c>
      <c r="G400" s="19">
        <v>1193906.0900000001</v>
      </c>
      <c r="H400" s="41">
        <f t="shared" ref="H400:H463" si="54">G400/F400*100</f>
        <v>100</v>
      </c>
    </row>
    <row r="401" spans="1:8">
      <c r="A401" s="24" t="s">
        <v>197</v>
      </c>
      <c r="B401" s="21" t="s">
        <v>165</v>
      </c>
      <c r="C401" s="21" t="s">
        <v>29</v>
      </c>
      <c r="D401" s="21" t="s">
        <v>16</v>
      </c>
      <c r="E401" s="21" t="s">
        <v>1</v>
      </c>
      <c r="F401" s="19">
        <f>F402+F421</f>
        <v>21523518</v>
      </c>
      <c r="G401" s="19">
        <f>G402+G421</f>
        <v>21523288.210000001</v>
      </c>
      <c r="H401" s="41">
        <f t="shared" si="54"/>
        <v>99.998932377132775</v>
      </c>
    </row>
    <row r="402" spans="1:8" ht="75">
      <c r="A402" s="13" t="s">
        <v>198</v>
      </c>
      <c r="B402" s="14" t="s">
        <v>165</v>
      </c>
      <c r="C402" s="14" t="s">
        <v>29</v>
      </c>
      <c r="D402" s="14" t="s">
        <v>199</v>
      </c>
      <c r="E402" s="21" t="s">
        <v>1</v>
      </c>
      <c r="F402" s="19">
        <f>F403</f>
        <v>7303348</v>
      </c>
      <c r="G402" s="19">
        <f>G403</f>
        <v>7303123.1100000003</v>
      </c>
      <c r="H402" s="41">
        <f t="shared" si="54"/>
        <v>99.996920727315754</v>
      </c>
    </row>
    <row r="403" spans="1:8" ht="45">
      <c r="A403" s="13" t="s">
        <v>200</v>
      </c>
      <c r="B403" s="14" t="s">
        <v>165</v>
      </c>
      <c r="C403" s="14" t="s">
        <v>29</v>
      </c>
      <c r="D403" s="14" t="s">
        <v>201</v>
      </c>
      <c r="E403" s="21" t="s">
        <v>1</v>
      </c>
      <c r="F403" s="19">
        <f>F404+F409+F413+F417</f>
        <v>7303348</v>
      </c>
      <c r="G403" s="19">
        <f>G404+G409+G413+G417</f>
        <v>7303123.1100000003</v>
      </c>
      <c r="H403" s="41">
        <f t="shared" si="54"/>
        <v>99.996920727315754</v>
      </c>
    </row>
    <row r="404" spans="1:8" ht="60">
      <c r="A404" s="24" t="s">
        <v>202</v>
      </c>
      <c r="B404" s="14" t="s">
        <v>165</v>
      </c>
      <c r="C404" s="14" t="s">
        <v>29</v>
      </c>
      <c r="D404" s="14" t="s">
        <v>203</v>
      </c>
      <c r="E404" s="21" t="s">
        <v>1</v>
      </c>
      <c r="F404" s="19">
        <f>F405</f>
        <v>6457259</v>
      </c>
      <c r="G404" s="19">
        <f>G405</f>
        <v>6457259</v>
      </c>
      <c r="H404" s="41">
        <f t="shared" si="54"/>
        <v>100</v>
      </c>
    </row>
    <row r="405" spans="1:8" ht="45">
      <c r="A405" s="13" t="s">
        <v>173</v>
      </c>
      <c r="B405" s="14" t="s">
        <v>165</v>
      </c>
      <c r="C405" s="14" t="s">
        <v>29</v>
      </c>
      <c r="D405" s="14" t="s">
        <v>203</v>
      </c>
      <c r="E405" s="21" t="s">
        <v>69</v>
      </c>
      <c r="F405" s="19">
        <f>F406</f>
        <v>6457259</v>
      </c>
      <c r="G405" s="19">
        <f>G406</f>
        <v>6457259</v>
      </c>
      <c r="H405" s="41">
        <f t="shared" si="54"/>
        <v>100</v>
      </c>
    </row>
    <row r="406" spans="1:8">
      <c r="A406" s="13" t="s">
        <v>174</v>
      </c>
      <c r="B406" s="14" t="s">
        <v>165</v>
      </c>
      <c r="C406" s="14" t="s">
        <v>29</v>
      </c>
      <c r="D406" s="14" t="s">
        <v>203</v>
      </c>
      <c r="E406" s="21" t="s">
        <v>175</v>
      </c>
      <c r="F406" s="19">
        <f>F407+F408</f>
        <v>6457259</v>
      </c>
      <c r="G406" s="19">
        <f>G407+G408</f>
        <v>6457259</v>
      </c>
      <c r="H406" s="41">
        <f t="shared" si="54"/>
        <v>100</v>
      </c>
    </row>
    <row r="407" spans="1:8" ht="90">
      <c r="A407" s="13" t="s">
        <v>423</v>
      </c>
      <c r="B407" s="14" t="s">
        <v>165</v>
      </c>
      <c r="C407" s="14" t="s">
        <v>29</v>
      </c>
      <c r="D407" s="14" t="s">
        <v>203</v>
      </c>
      <c r="E407" s="21" t="s">
        <v>422</v>
      </c>
      <c r="F407" s="19">
        <v>6312026</v>
      </c>
      <c r="G407" s="19">
        <v>6312026</v>
      </c>
      <c r="H407" s="41">
        <f t="shared" si="54"/>
        <v>100</v>
      </c>
    </row>
    <row r="408" spans="1:8" ht="30">
      <c r="A408" s="24" t="s">
        <v>425</v>
      </c>
      <c r="B408" s="14" t="s">
        <v>165</v>
      </c>
      <c r="C408" s="14" t="s">
        <v>29</v>
      </c>
      <c r="D408" s="14" t="s">
        <v>203</v>
      </c>
      <c r="E408" s="21" t="s">
        <v>424</v>
      </c>
      <c r="F408" s="19">
        <v>145233</v>
      </c>
      <c r="G408" s="19">
        <v>145233</v>
      </c>
      <c r="H408" s="41">
        <f t="shared" si="54"/>
        <v>100</v>
      </c>
    </row>
    <row r="409" spans="1:8" ht="30">
      <c r="A409" s="13" t="s">
        <v>204</v>
      </c>
      <c r="B409" s="14" t="s">
        <v>165</v>
      </c>
      <c r="C409" s="14" t="s">
        <v>29</v>
      </c>
      <c r="D409" s="14" t="s">
        <v>205</v>
      </c>
      <c r="E409" s="21" t="s">
        <v>1</v>
      </c>
      <c r="F409" s="19">
        <f t="shared" ref="F409:G411" si="55">F410</f>
        <v>80000</v>
      </c>
      <c r="G409" s="19">
        <f t="shared" si="55"/>
        <v>80000</v>
      </c>
      <c r="H409" s="41">
        <f t="shared" si="54"/>
        <v>100</v>
      </c>
    </row>
    <row r="410" spans="1:8" ht="45">
      <c r="A410" s="13" t="s">
        <v>173</v>
      </c>
      <c r="B410" s="14" t="s">
        <v>165</v>
      </c>
      <c r="C410" s="14" t="s">
        <v>29</v>
      </c>
      <c r="D410" s="14" t="s">
        <v>205</v>
      </c>
      <c r="E410" s="21" t="s">
        <v>69</v>
      </c>
      <c r="F410" s="19">
        <f t="shared" si="55"/>
        <v>80000</v>
      </c>
      <c r="G410" s="19">
        <f t="shared" si="55"/>
        <v>80000</v>
      </c>
      <c r="H410" s="41">
        <f t="shared" si="54"/>
        <v>100</v>
      </c>
    </row>
    <row r="411" spans="1:8">
      <c r="A411" s="13" t="s">
        <v>174</v>
      </c>
      <c r="B411" s="14" t="s">
        <v>165</v>
      </c>
      <c r="C411" s="14" t="s">
        <v>29</v>
      </c>
      <c r="D411" s="14" t="s">
        <v>205</v>
      </c>
      <c r="E411" s="21" t="s">
        <v>175</v>
      </c>
      <c r="F411" s="19">
        <f t="shared" si="55"/>
        <v>80000</v>
      </c>
      <c r="G411" s="19">
        <f t="shared" si="55"/>
        <v>80000</v>
      </c>
      <c r="H411" s="41">
        <f t="shared" si="54"/>
        <v>100</v>
      </c>
    </row>
    <row r="412" spans="1:8" ht="30">
      <c r="A412" s="24" t="s">
        <v>425</v>
      </c>
      <c r="B412" s="14" t="s">
        <v>165</v>
      </c>
      <c r="C412" s="14" t="s">
        <v>29</v>
      </c>
      <c r="D412" s="14" t="s">
        <v>205</v>
      </c>
      <c r="E412" s="21" t="s">
        <v>424</v>
      </c>
      <c r="F412" s="19">
        <v>80000</v>
      </c>
      <c r="G412" s="19">
        <v>80000</v>
      </c>
      <c r="H412" s="41">
        <f t="shared" si="54"/>
        <v>100</v>
      </c>
    </row>
    <row r="413" spans="1:8" ht="45">
      <c r="A413" s="13" t="s">
        <v>307</v>
      </c>
      <c r="B413" s="14" t="s">
        <v>165</v>
      </c>
      <c r="C413" s="14" t="s">
        <v>29</v>
      </c>
      <c r="D413" s="14" t="s">
        <v>206</v>
      </c>
      <c r="E413" s="21" t="s">
        <v>1</v>
      </c>
      <c r="F413" s="19">
        <f t="shared" ref="F413:G415" si="56">F414</f>
        <v>20000</v>
      </c>
      <c r="G413" s="19">
        <f t="shared" si="56"/>
        <v>19775.11</v>
      </c>
      <c r="H413" s="41">
        <f t="shared" si="54"/>
        <v>98.875550000000004</v>
      </c>
    </row>
    <row r="414" spans="1:8" ht="45">
      <c r="A414" s="13" t="s">
        <v>173</v>
      </c>
      <c r="B414" s="14" t="s">
        <v>165</v>
      </c>
      <c r="C414" s="14" t="s">
        <v>29</v>
      </c>
      <c r="D414" s="14" t="s">
        <v>206</v>
      </c>
      <c r="E414" s="21" t="s">
        <v>69</v>
      </c>
      <c r="F414" s="19">
        <f t="shared" si="56"/>
        <v>20000</v>
      </c>
      <c r="G414" s="19">
        <f t="shared" si="56"/>
        <v>19775.11</v>
      </c>
      <c r="H414" s="41">
        <f t="shared" si="54"/>
        <v>98.875550000000004</v>
      </c>
    </row>
    <row r="415" spans="1:8">
      <c r="A415" s="13" t="s">
        <v>174</v>
      </c>
      <c r="B415" s="14" t="s">
        <v>165</v>
      </c>
      <c r="C415" s="14" t="s">
        <v>29</v>
      </c>
      <c r="D415" s="14" t="s">
        <v>206</v>
      </c>
      <c r="E415" s="21" t="s">
        <v>175</v>
      </c>
      <c r="F415" s="19">
        <f t="shared" si="56"/>
        <v>20000</v>
      </c>
      <c r="G415" s="19">
        <f t="shared" si="56"/>
        <v>19775.11</v>
      </c>
      <c r="H415" s="41">
        <f t="shared" si="54"/>
        <v>98.875550000000004</v>
      </c>
    </row>
    <row r="416" spans="1:8" ht="30">
      <c r="A416" s="24" t="s">
        <v>425</v>
      </c>
      <c r="B416" s="14" t="s">
        <v>165</v>
      </c>
      <c r="C416" s="14" t="s">
        <v>29</v>
      </c>
      <c r="D416" s="14" t="s">
        <v>206</v>
      </c>
      <c r="E416" s="21" t="s">
        <v>424</v>
      </c>
      <c r="F416" s="19">
        <v>20000</v>
      </c>
      <c r="G416" s="19">
        <v>19775.11</v>
      </c>
      <c r="H416" s="41">
        <f t="shared" si="54"/>
        <v>98.875550000000004</v>
      </c>
    </row>
    <row r="417" spans="1:8" ht="45">
      <c r="A417" s="13" t="s">
        <v>311</v>
      </c>
      <c r="B417" s="14" t="s">
        <v>165</v>
      </c>
      <c r="C417" s="14" t="s">
        <v>29</v>
      </c>
      <c r="D417" s="14" t="s">
        <v>322</v>
      </c>
      <c r="E417" s="21" t="s">
        <v>1</v>
      </c>
      <c r="F417" s="19">
        <f t="shared" ref="F417:G419" si="57">F418</f>
        <v>746089</v>
      </c>
      <c r="G417" s="19">
        <f t="shared" si="57"/>
        <v>746089</v>
      </c>
      <c r="H417" s="41">
        <f t="shared" si="54"/>
        <v>100</v>
      </c>
    </row>
    <row r="418" spans="1:8" ht="45">
      <c r="A418" s="13" t="s">
        <v>173</v>
      </c>
      <c r="B418" s="14" t="s">
        <v>165</v>
      </c>
      <c r="C418" s="14" t="s">
        <v>29</v>
      </c>
      <c r="D418" s="14" t="s">
        <v>322</v>
      </c>
      <c r="E418" s="21" t="s">
        <v>69</v>
      </c>
      <c r="F418" s="19">
        <f t="shared" si="57"/>
        <v>746089</v>
      </c>
      <c r="G418" s="19">
        <f t="shared" si="57"/>
        <v>746089</v>
      </c>
      <c r="H418" s="41">
        <f t="shared" si="54"/>
        <v>100</v>
      </c>
    </row>
    <row r="419" spans="1:8">
      <c r="A419" s="13" t="s">
        <v>174</v>
      </c>
      <c r="B419" s="14" t="s">
        <v>165</v>
      </c>
      <c r="C419" s="14" t="s">
        <v>29</v>
      </c>
      <c r="D419" s="14" t="s">
        <v>322</v>
      </c>
      <c r="E419" s="21" t="s">
        <v>175</v>
      </c>
      <c r="F419" s="19">
        <f t="shared" si="57"/>
        <v>746089</v>
      </c>
      <c r="G419" s="19">
        <f t="shared" si="57"/>
        <v>746089</v>
      </c>
      <c r="H419" s="41">
        <f t="shared" si="54"/>
        <v>100</v>
      </c>
    </row>
    <row r="420" spans="1:8" ht="30">
      <c r="A420" s="24" t="s">
        <v>425</v>
      </c>
      <c r="B420" s="14" t="s">
        <v>165</v>
      </c>
      <c r="C420" s="14" t="s">
        <v>29</v>
      </c>
      <c r="D420" s="14" t="s">
        <v>322</v>
      </c>
      <c r="E420" s="21" t="s">
        <v>424</v>
      </c>
      <c r="F420" s="19">
        <v>746089</v>
      </c>
      <c r="G420" s="19">
        <v>746089</v>
      </c>
      <c r="H420" s="41">
        <f t="shared" si="54"/>
        <v>100</v>
      </c>
    </row>
    <row r="421" spans="1:8" ht="45.75" customHeight="1">
      <c r="A421" s="13" t="s">
        <v>167</v>
      </c>
      <c r="B421" s="21" t="s">
        <v>165</v>
      </c>
      <c r="C421" s="21" t="s">
        <v>29</v>
      </c>
      <c r="D421" s="21" t="s">
        <v>168</v>
      </c>
      <c r="E421" s="21" t="s">
        <v>1</v>
      </c>
      <c r="F421" s="19">
        <f>F422</f>
        <v>14220170</v>
      </c>
      <c r="G421" s="19">
        <f>G422</f>
        <v>14220165.1</v>
      </c>
      <c r="H421" s="41">
        <f t="shared" si="54"/>
        <v>99.999965541902796</v>
      </c>
    </row>
    <row r="422" spans="1:8" ht="60">
      <c r="A422" s="13" t="s">
        <v>207</v>
      </c>
      <c r="B422" s="21" t="s">
        <v>165</v>
      </c>
      <c r="C422" s="21" t="s">
        <v>29</v>
      </c>
      <c r="D422" s="21" t="s">
        <v>208</v>
      </c>
      <c r="E422" s="21" t="s">
        <v>1</v>
      </c>
      <c r="F422" s="19">
        <f>F427+F436+F423+F432+F440+F447</f>
        <v>14220170</v>
      </c>
      <c r="G422" s="19">
        <f>G427+G436+G423+G432+G440+G447</f>
        <v>14220165.1</v>
      </c>
      <c r="H422" s="41">
        <f t="shared" si="54"/>
        <v>99.999965541902796</v>
      </c>
    </row>
    <row r="423" spans="1:8" ht="45">
      <c r="A423" s="13" t="s">
        <v>324</v>
      </c>
      <c r="B423" s="21" t="s">
        <v>165</v>
      </c>
      <c r="C423" s="21" t="s">
        <v>29</v>
      </c>
      <c r="D423" s="21" t="s">
        <v>327</v>
      </c>
      <c r="E423" s="21" t="s">
        <v>1</v>
      </c>
      <c r="F423" s="19">
        <f t="shared" ref="F423:G425" si="58">F424</f>
        <v>589999.91</v>
      </c>
      <c r="G423" s="19">
        <f t="shared" si="58"/>
        <v>589999.91</v>
      </c>
      <c r="H423" s="41">
        <f t="shared" si="54"/>
        <v>100</v>
      </c>
    </row>
    <row r="424" spans="1:8" ht="45">
      <c r="A424" s="13" t="s">
        <v>173</v>
      </c>
      <c r="B424" s="21" t="s">
        <v>165</v>
      </c>
      <c r="C424" s="21" t="s">
        <v>29</v>
      </c>
      <c r="D424" s="21" t="s">
        <v>327</v>
      </c>
      <c r="E424" s="21" t="s">
        <v>69</v>
      </c>
      <c r="F424" s="19">
        <f t="shared" si="58"/>
        <v>589999.91</v>
      </c>
      <c r="G424" s="19">
        <f t="shared" si="58"/>
        <v>589999.91</v>
      </c>
      <c r="H424" s="41">
        <f t="shared" si="54"/>
        <v>100</v>
      </c>
    </row>
    <row r="425" spans="1:8">
      <c r="A425" s="13" t="s">
        <v>174</v>
      </c>
      <c r="B425" s="21" t="s">
        <v>165</v>
      </c>
      <c r="C425" s="21" t="s">
        <v>29</v>
      </c>
      <c r="D425" s="21" t="s">
        <v>327</v>
      </c>
      <c r="E425" s="21" t="s">
        <v>175</v>
      </c>
      <c r="F425" s="19">
        <f t="shared" si="58"/>
        <v>589999.91</v>
      </c>
      <c r="G425" s="19">
        <f t="shared" si="58"/>
        <v>589999.91</v>
      </c>
      <c r="H425" s="41">
        <f t="shared" si="54"/>
        <v>100</v>
      </c>
    </row>
    <row r="426" spans="1:8" ht="30">
      <c r="A426" s="13" t="s">
        <v>425</v>
      </c>
      <c r="B426" s="21" t="s">
        <v>165</v>
      </c>
      <c r="C426" s="21" t="s">
        <v>29</v>
      </c>
      <c r="D426" s="21" t="s">
        <v>327</v>
      </c>
      <c r="E426" s="21" t="s">
        <v>424</v>
      </c>
      <c r="F426" s="19">
        <v>589999.91</v>
      </c>
      <c r="G426" s="19">
        <v>589999.91</v>
      </c>
      <c r="H426" s="41">
        <f t="shared" si="54"/>
        <v>100</v>
      </c>
    </row>
    <row r="427" spans="1:8" ht="51.75" customHeight="1">
      <c r="A427" s="13" t="s">
        <v>209</v>
      </c>
      <c r="B427" s="21" t="s">
        <v>165</v>
      </c>
      <c r="C427" s="21" t="s">
        <v>29</v>
      </c>
      <c r="D427" s="21" t="s">
        <v>210</v>
      </c>
      <c r="E427" s="21" t="s">
        <v>1</v>
      </c>
      <c r="F427" s="19">
        <f>F428</f>
        <v>13300892.09</v>
      </c>
      <c r="G427" s="19">
        <f>G428</f>
        <v>13300892.09</v>
      </c>
      <c r="H427" s="41">
        <f t="shared" si="54"/>
        <v>100</v>
      </c>
    </row>
    <row r="428" spans="1:8" ht="48" customHeight="1">
      <c r="A428" s="13" t="s">
        <v>173</v>
      </c>
      <c r="B428" s="21" t="s">
        <v>165</v>
      </c>
      <c r="C428" s="21" t="s">
        <v>29</v>
      </c>
      <c r="D428" s="21" t="s">
        <v>210</v>
      </c>
      <c r="E428" s="21" t="s">
        <v>69</v>
      </c>
      <c r="F428" s="19">
        <f>F429</f>
        <v>13300892.09</v>
      </c>
      <c r="G428" s="19">
        <f>G429</f>
        <v>13300892.09</v>
      </c>
      <c r="H428" s="41">
        <f t="shared" si="54"/>
        <v>100</v>
      </c>
    </row>
    <row r="429" spans="1:8" ht="35.25" customHeight="1">
      <c r="A429" s="13" t="s">
        <v>174</v>
      </c>
      <c r="B429" s="21" t="s">
        <v>165</v>
      </c>
      <c r="C429" s="21" t="s">
        <v>29</v>
      </c>
      <c r="D429" s="21" t="s">
        <v>210</v>
      </c>
      <c r="E429" s="21" t="s">
        <v>175</v>
      </c>
      <c r="F429" s="19">
        <f>F430+F431</f>
        <v>13300892.09</v>
      </c>
      <c r="G429" s="19">
        <f>G430+G431</f>
        <v>13300892.09</v>
      </c>
      <c r="H429" s="41">
        <f t="shared" si="54"/>
        <v>100</v>
      </c>
    </row>
    <row r="430" spans="1:8" ht="90">
      <c r="A430" s="13" t="s">
        <v>423</v>
      </c>
      <c r="B430" s="21" t="s">
        <v>165</v>
      </c>
      <c r="C430" s="21" t="s">
        <v>29</v>
      </c>
      <c r="D430" s="21" t="s">
        <v>210</v>
      </c>
      <c r="E430" s="21" t="s">
        <v>422</v>
      </c>
      <c r="F430" s="19">
        <v>13260392.09</v>
      </c>
      <c r="G430" s="19">
        <v>13260392.09</v>
      </c>
      <c r="H430" s="41">
        <f t="shared" si="54"/>
        <v>100</v>
      </c>
    </row>
    <row r="431" spans="1:8" ht="30">
      <c r="A431" s="13" t="s">
        <v>425</v>
      </c>
      <c r="B431" s="21" t="s">
        <v>165</v>
      </c>
      <c r="C431" s="21" t="s">
        <v>29</v>
      </c>
      <c r="D431" s="21" t="s">
        <v>210</v>
      </c>
      <c r="E431" s="21" t="s">
        <v>424</v>
      </c>
      <c r="F431" s="19">
        <v>40500</v>
      </c>
      <c r="G431" s="19">
        <v>40500</v>
      </c>
      <c r="H431" s="41">
        <f t="shared" si="54"/>
        <v>100</v>
      </c>
    </row>
    <row r="432" spans="1:8" ht="30">
      <c r="A432" s="13" t="s">
        <v>309</v>
      </c>
      <c r="B432" s="21" t="s">
        <v>165</v>
      </c>
      <c r="C432" s="21" t="s">
        <v>29</v>
      </c>
      <c r="D432" s="21" t="s">
        <v>328</v>
      </c>
      <c r="E432" s="21" t="s">
        <v>1</v>
      </c>
      <c r="F432" s="19">
        <f t="shared" ref="F432:G434" si="59">F433</f>
        <v>18280</v>
      </c>
      <c r="G432" s="19">
        <f t="shared" si="59"/>
        <v>18280</v>
      </c>
      <c r="H432" s="41">
        <f t="shared" si="54"/>
        <v>100</v>
      </c>
    </row>
    <row r="433" spans="1:8" ht="45">
      <c r="A433" s="13" t="s">
        <v>173</v>
      </c>
      <c r="B433" s="21" t="s">
        <v>165</v>
      </c>
      <c r="C433" s="21" t="s">
        <v>29</v>
      </c>
      <c r="D433" s="21" t="s">
        <v>328</v>
      </c>
      <c r="E433" s="21" t="s">
        <v>69</v>
      </c>
      <c r="F433" s="19">
        <f t="shared" si="59"/>
        <v>18280</v>
      </c>
      <c r="G433" s="19">
        <f t="shared" si="59"/>
        <v>18280</v>
      </c>
      <c r="H433" s="41">
        <f t="shared" si="54"/>
        <v>100</v>
      </c>
    </row>
    <row r="434" spans="1:8">
      <c r="A434" s="13" t="s">
        <v>174</v>
      </c>
      <c r="B434" s="21" t="s">
        <v>165</v>
      </c>
      <c r="C434" s="21" t="s">
        <v>29</v>
      </c>
      <c r="D434" s="21" t="s">
        <v>328</v>
      </c>
      <c r="E434" s="21" t="s">
        <v>175</v>
      </c>
      <c r="F434" s="19">
        <f t="shared" si="59"/>
        <v>18280</v>
      </c>
      <c r="G434" s="19">
        <f t="shared" si="59"/>
        <v>18280</v>
      </c>
      <c r="H434" s="41">
        <f t="shared" si="54"/>
        <v>100</v>
      </c>
    </row>
    <row r="435" spans="1:8" ht="30">
      <c r="A435" s="13" t="s">
        <v>425</v>
      </c>
      <c r="B435" s="21" t="s">
        <v>165</v>
      </c>
      <c r="C435" s="21" t="s">
        <v>29</v>
      </c>
      <c r="D435" s="21" t="s">
        <v>328</v>
      </c>
      <c r="E435" s="21" t="s">
        <v>424</v>
      </c>
      <c r="F435" s="19">
        <v>18280</v>
      </c>
      <c r="G435" s="19">
        <v>18280</v>
      </c>
      <c r="H435" s="41">
        <f t="shared" si="54"/>
        <v>100</v>
      </c>
    </row>
    <row r="436" spans="1:8" ht="45">
      <c r="A436" s="24" t="s">
        <v>311</v>
      </c>
      <c r="B436" s="21" t="s">
        <v>165</v>
      </c>
      <c r="C436" s="21" t="s">
        <v>29</v>
      </c>
      <c r="D436" s="21" t="s">
        <v>326</v>
      </c>
      <c r="E436" s="21" t="s">
        <v>1</v>
      </c>
      <c r="F436" s="19">
        <f t="shared" ref="F436:G438" si="60">F437</f>
        <v>65000</v>
      </c>
      <c r="G436" s="19">
        <f t="shared" si="60"/>
        <v>65000</v>
      </c>
      <c r="H436" s="41">
        <f t="shared" si="54"/>
        <v>100</v>
      </c>
    </row>
    <row r="437" spans="1:8" ht="45">
      <c r="A437" s="24" t="s">
        <v>173</v>
      </c>
      <c r="B437" s="21" t="s">
        <v>165</v>
      </c>
      <c r="C437" s="21" t="s">
        <v>29</v>
      </c>
      <c r="D437" s="21" t="s">
        <v>326</v>
      </c>
      <c r="E437" s="21" t="s">
        <v>69</v>
      </c>
      <c r="F437" s="19">
        <f t="shared" si="60"/>
        <v>65000</v>
      </c>
      <c r="G437" s="19">
        <f t="shared" si="60"/>
        <v>65000</v>
      </c>
      <c r="H437" s="41">
        <f t="shared" si="54"/>
        <v>100</v>
      </c>
    </row>
    <row r="438" spans="1:8">
      <c r="A438" s="24" t="s">
        <v>174</v>
      </c>
      <c r="B438" s="21" t="s">
        <v>165</v>
      </c>
      <c r="C438" s="21" t="s">
        <v>29</v>
      </c>
      <c r="D438" s="21" t="s">
        <v>326</v>
      </c>
      <c r="E438" s="21" t="s">
        <v>175</v>
      </c>
      <c r="F438" s="19">
        <f t="shared" si="60"/>
        <v>65000</v>
      </c>
      <c r="G438" s="19">
        <f t="shared" si="60"/>
        <v>65000</v>
      </c>
      <c r="H438" s="41">
        <f t="shared" si="54"/>
        <v>100</v>
      </c>
    </row>
    <row r="439" spans="1:8" ht="30">
      <c r="A439" s="13" t="s">
        <v>425</v>
      </c>
      <c r="B439" s="21" t="s">
        <v>165</v>
      </c>
      <c r="C439" s="21" t="s">
        <v>29</v>
      </c>
      <c r="D439" s="21" t="s">
        <v>326</v>
      </c>
      <c r="E439" s="21" t="s">
        <v>424</v>
      </c>
      <c r="F439" s="19">
        <v>65000</v>
      </c>
      <c r="G439" s="19">
        <v>65000</v>
      </c>
      <c r="H439" s="41">
        <f t="shared" si="54"/>
        <v>100</v>
      </c>
    </row>
    <row r="440" spans="1:8" ht="49.5" customHeight="1">
      <c r="A440" s="13" t="s">
        <v>334</v>
      </c>
      <c r="B440" s="21" t="s">
        <v>165</v>
      </c>
      <c r="C440" s="21" t="s">
        <v>29</v>
      </c>
      <c r="D440" s="21" t="s">
        <v>333</v>
      </c>
      <c r="E440" s="21" t="s">
        <v>1</v>
      </c>
      <c r="F440" s="19">
        <f>F441+F444</f>
        <v>207998</v>
      </c>
      <c r="G440" s="19">
        <f>G441+G444</f>
        <v>207993.1</v>
      </c>
      <c r="H440" s="41">
        <f t="shared" si="54"/>
        <v>99.997644208117393</v>
      </c>
    </row>
    <row r="441" spans="1:8" ht="45">
      <c r="A441" s="13" t="s">
        <v>40</v>
      </c>
      <c r="B441" s="21" t="s">
        <v>165</v>
      </c>
      <c r="C441" s="21" t="s">
        <v>29</v>
      </c>
      <c r="D441" s="21" t="s">
        <v>333</v>
      </c>
      <c r="E441" s="21" t="s">
        <v>41</v>
      </c>
      <c r="F441" s="19">
        <f>F442</f>
        <v>74998</v>
      </c>
      <c r="G441" s="19">
        <f>G442</f>
        <v>74998</v>
      </c>
      <c r="H441" s="41">
        <f t="shared" si="54"/>
        <v>100</v>
      </c>
    </row>
    <row r="442" spans="1:8" ht="30">
      <c r="A442" s="13" t="s">
        <v>100</v>
      </c>
      <c r="B442" s="21" t="s">
        <v>165</v>
      </c>
      <c r="C442" s="21" t="s">
        <v>29</v>
      </c>
      <c r="D442" s="21" t="s">
        <v>333</v>
      </c>
      <c r="E442" s="21" t="s">
        <v>43</v>
      </c>
      <c r="F442" s="19">
        <f>F443</f>
        <v>74998</v>
      </c>
      <c r="G442" s="19">
        <f>G443</f>
        <v>74998</v>
      </c>
      <c r="H442" s="41">
        <f t="shared" si="54"/>
        <v>100</v>
      </c>
    </row>
    <row r="443" spans="1:8" ht="35.25" customHeight="1">
      <c r="A443" s="13" t="s">
        <v>412</v>
      </c>
      <c r="B443" s="21" t="s">
        <v>165</v>
      </c>
      <c r="C443" s="21" t="s">
        <v>29</v>
      </c>
      <c r="D443" s="21" t="s">
        <v>333</v>
      </c>
      <c r="E443" s="21" t="s">
        <v>395</v>
      </c>
      <c r="F443" s="19">
        <v>74998</v>
      </c>
      <c r="G443" s="19">
        <v>74998</v>
      </c>
      <c r="H443" s="41">
        <f t="shared" si="54"/>
        <v>100</v>
      </c>
    </row>
    <row r="444" spans="1:8" ht="45">
      <c r="A444" s="24" t="s">
        <v>173</v>
      </c>
      <c r="B444" s="21" t="s">
        <v>165</v>
      </c>
      <c r="C444" s="21" t="s">
        <v>29</v>
      </c>
      <c r="D444" s="21" t="s">
        <v>333</v>
      </c>
      <c r="E444" s="21" t="s">
        <v>69</v>
      </c>
      <c r="F444" s="19">
        <f>F445</f>
        <v>133000</v>
      </c>
      <c r="G444" s="19">
        <f>G445</f>
        <v>132995.1</v>
      </c>
      <c r="H444" s="41">
        <f t="shared" si="54"/>
        <v>99.996315789473684</v>
      </c>
    </row>
    <row r="445" spans="1:8">
      <c r="A445" s="24" t="s">
        <v>174</v>
      </c>
      <c r="B445" s="21" t="s">
        <v>165</v>
      </c>
      <c r="C445" s="21" t="s">
        <v>29</v>
      </c>
      <c r="D445" s="21" t="s">
        <v>333</v>
      </c>
      <c r="E445" s="21" t="s">
        <v>175</v>
      </c>
      <c r="F445" s="19">
        <f>F446</f>
        <v>133000</v>
      </c>
      <c r="G445" s="19">
        <f>G446</f>
        <v>132995.1</v>
      </c>
      <c r="H445" s="41">
        <f t="shared" si="54"/>
        <v>99.996315789473684</v>
      </c>
    </row>
    <row r="446" spans="1:8" ht="30">
      <c r="A446" s="13" t="s">
        <v>425</v>
      </c>
      <c r="B446" s="21" t="s">
        <v>165</v>
      </c>
      <c r="C446" s="21" t="s">
        <v>29</v>
      </c>
      <c r="D446" s="21" t="s">
        <v>333</v>
      </c>
      <c r="E446" s="21" t="s">
        <v>424</v>
      </c>
      <c r="F446" s="19">
        <v>133000</v>
      </c>
      <c r="G446" s="19">
        <v>132995.1</v>
      </c>
      <c r="H446" s="41">
        <f t="shared" si="54"/>
        <v>99.996315789473684</v>
      </c>
    </row>
    <row r="447" spans="1:8" ht="30">
      <c r="A447" s="24" t="s">
        <v>182</v>
      </c>
      <c r="B447" s="21" t="s">
        <v>165</v>
      </c>
      <c r="C447" s="21" t="s">
        <v>29</v>
      </c>
      <c r="D447" s="21" t="s">
        <v>382</v>
      </c>
      <c r="E447" s="21" t="s">
        <v>1</v>
      </c>
      <c r="F447" s="19">
        <f t="shared" ref="F447:G449" si="61">F448</f>
        <v>38000</v>
      </c>
      <c r="G447" s="19">
        <f t="shared" si="61"/>
        <v>38000</v>
      </c>
      <c r="H447" s="41">
        <f t="shared" si="54"/>
        <v>100</v>
      </c>
    </row>
    <row r="448" spans="1:8" ht="45">
      <c r="A448" s="24" t="s">
        <v>173</v>
      </c>
      <c r="B448" s="21" t="s">
        <v>165</v>
      </c>
      <c r="C448" s="21" t="s">
        <v>29</v>
      </c>
      <c r="D448" s="21" t="s">
        <v>382</v>
      </c>
      <c r="E448" s="21" t="s">
        <v>69</v>
      </c>
      <c r="F448" s="19">
        <f t="shared" si="61"/>
        <v>38000</v>
      </c>
      <c r="G448" s="19">
        <f t="shared" si="61"/>
        <v>38000</v>
      </c>
      <c r="H448" s="41">
        <f t="shared" si="54"/>
        <v>100</v>
      </c>
    </row>
    <row r="449" spans="1:8">
      <c r="A449" s="24" t="s">
        <v>174</v>
      </c>
      <c r="B449" s="21" t="s">
        <v>165</v>
      </c>
      <c r="C449" s="21" t="s">
        <v>29</v>
      </c>
      <c r="D449" s="21" t="s">
        <v>382</v>
      </c>
      <c r="E449" s="21" t="s">
        <v>175</v>
      </c>
      <c r="F449" s="19">
        <f t="shared" si="61"/>
        <v>38000</v>
      </c>
      <c r="G449" s="19">
        <f t="shared" si="61"/>
        <v>38000</v>
      </c>
      <c r="H449" s="41">
        <f t="shared" si="54"/>
        <v>100</v>
      </c>
    </row>
    <row r="450" spans="1:8" ht="30">
      <c r="A450" s="13" t="s">
        <v>425</v>
      </c>
      <c r="B450" s="21" t="s">
        <v>165</v>
      </c>
      <c r="C450" s="21" t="s">
        <v>29</v>
      </c>
      <c r="D450" s="21" t="s">
        <v>382</v>
      </c>
      <c r="E450" s="21" t="s">
        <v>424</v>
      </c>
      <c r="F450" s="19">
        <v>38000</v>
      </c>
      <c r="G450" s="19">
        <v>38000</v>
      </c>
      <c r="H450" s="41">
        <f t="shared" si="54"/>
        <v>100</v>
      </c>
    </row>
    <row r="451" spans="1:8" ht="45">
      <c r="A451" s="13" t="s">
        <v>212</v>
      </c>
      <c r="B451" s="14" t="s">
        <v>165</v>
      </c>
      <c r="C451" s="14" t="s">
        <v>115</v>
      </c>
      <c r="D451" s="21" t="s">
        <v>16</v>
      </c>
      <c r="E451" s="21" t="s">
        <v>1</v>
      </c>
      <c r="F451" s="19">
        <f t="shared" ref="F451:G454" si="62">F452</f>
        <v>102000</v>
      </c>
      <c r="G451" s="19">
        <f t="shared" si="62"/>
        <v>102000</v>
      </c>
      <c r="H451" s="41">
        <f t="shared" si="54"/>
        <v>100</v>
      </c>
    </row>
    <row r="452" spans="1:8" ht="60">
      <c r="A452" s="13" t="s">
        <v>303</v>
      </c>
      <c r="B452" s="14" t="s">
        <v>165</v>
      </c>
      <c r="C452" s="14" t="s">
        <v>115</v>
      </c>
      <c r="D452" s="21" t="s">
        <v>213</v>
      </c>
      <c r="E452" s="21" t="s">
        <v>1</v>
      </c>
      <c r="F452" s="19">
        <f t="shared" si="62"/>
        <v>102000</v>
      </c>
      <c r="G452" s="19">
        <f t="shared" si="62"/>
        <v>102000</v>
      </c>
      <c r="H452" s="41">
        <f t="shared" si="54"/>
        <v>100</v>
      </c>
    </row>
    <row r="453" spans="1:8" ht="60">
      <c r="A453" s="13" t="s">
        <v>214</v>
      </c>
      <c r="B453" s="14" t="s">
        <v>165</v>
      </c>
      <c r="C453" s="14" t="s">
        <v>115</v>
      </c>
      <c r="D453" s="21" t="s">
        <v>215</v>
      </c>
      <c r="E453" s="21" t="s">
        <v>1</v>
      </c>
      <c r="F453" s="19">
        <f t="shared" si="62"/>
        <v>102000</v>
      </c>
      <c r="G453" s="19">
        <f t="shared" si="62"/>
        <v>102000</v>
      </c>
      <c r="H453" s="41">
        <f t="shared" si="54"/>
        <v>100</v>
      </c>
    </row>
    <row r="454" spans="1:8" ht="45">
      <c r="A454" s="13" t="s">
        <v>40</v>
      </c>
      <c r="B454" s="14" t="s">
        <v>165</v>
      </c>
      <c r="C454" s="14" t="s">
        <v>115</v>
      </c>
      <c r="D454" s="21" t="s">
        <v>215</v>
      </c>
      <c r="E454" s="21" t="s">
        <v>41</v>
      </c>
      <c r="F454" s="19">
        <f t="shared" si="62"/>
        <v>102000</v>
      </c>
      <c r="G454" s="19">
        <f t="shared" si="62"/>
        <v>102000</v>
      </c>
      <c r="H454" s="41">
        <f t="shared" si="54"/>
        <v>100</v>
      </c>
    </row>
    <row r="455" spans="1:8" ht="30">
      <c r="A455" s="13" t="s">
        <v>100</v>
      </c>
      <c r="B455" s="14" t="s">
        <v>165</v>
      </c>
      <c r="C455" s="14" t="s">
        <v>115</v>
      </c>
      <c r="D455" s="21" t="s">
        <v>215</v>
      </c>
      <c r="E455" s="21" t="s">
        <v>43</v>
      </c>
      <c r="F455" s="19">
        <f>F456</f>
        <v>102000</v>
      </c>
      <c r="G455" s="19">
        <f>G456</f>
        <v>102000</v>
      </c>
      <c r="H455" s="41">
        <f t="shared" si="54"/>
        <v>100</v>
      </c>
    </row>
    <row r="456" spans="1:8">
      <c r="A456" s="13" t="s">
        <v>412</v>
      </c>
      <c r="B456" s="14" t="s">
        <v>165</v>
      </c>
      <c r="C456" s="14" t="s">
        <v>115</v>
      </c>
      <c r="D456" s="21" t="s">
        <v>215</v>
      </c>
      <c r="E456" s="21" t="s">
        <v>395</v>
      </c>
      <c r="F456" s="19">
        <v>102000</v>
      </c>
      <c r="G456" s="19">
        <v>102000</v>
      </c>
      <c r="H456" s="41">
        <f t="shared" si="54"/>
        <v>100</v>
      </c>
    </row>
    <row r="457" spans="1:8">
      <c r="A457" s="13" t="s">
        <v>305</v>
      </c>
      <c r="B457" s="21" t="s">
        <v>165</v>
      </c>
      <c r="C457" s="21" t="s">
        <v>165</v>
      </c>
      <c r="D457" s="21" t="s">
        <v>16</v>
      </c>
      <c r="E457" s="21" t="s">
        <v>1</v>
      </c>
      <c r="F457" s="19">
        <f>F458+F464</f>
        <v>3526897.71</v>
      </c>
      <c r="G457" s="19">
        <f>G458+G464</f>
        <v>3437397.71</v>
      </c>
      <c r="H457" s="41">
        <f t="shared" si="54"/>
        <v>97.462359065695722</v>
      </c>
    </row>
    <row r="458" spans="1:8" ht="75">
      <c r="A458" s="13" t="s">
        <v>198</v>
      </c>
      <c r="B458" s="14" t="s">
        <v>165</v>
      </c>
      <c r="C458" s="14" t="s">
        <v>165</v>
      </c>
      <c r="D458" s="21" t="s">
        <v>199</v>
      </c>
      <c r="E458" s="21" t="s">
        <v>1</v>
      </c>
      <c r="F458" s="19">
        <f t="shared" ref="F458:G462" si="63">F459</f>
        <v>100000</v>
      </c>
      <c r="G458" s="19">
        <f t="shared" si="63"/>
        <v>100000</v>
      </c>
      <c r="H458" s="41">
        <f t="shared" si="54"/>
        <v>100</v>
      </c>
    </row>
    <row r="459" spans="1:8">
      <c r="A459" s="13" t="s">
        <v>216</v>
      </c>
      <c r="B459" s="14" t="s">
        <v>165</v>
      </c>
      <c r="C459" s="14" t="s">
        <v>165</v>
      </c>
      <c r="D459" s="21" t="s">
        <v>217</v>
      </c>
      <c r="E459" s="21" t="s">
        <v>1</v>
      </c>
      <c r="F459" s="19">
        <f t="shared" si="63"/>
        <v>100000</v>
      </c>
      <c r="G459" s="19">
        <f t="shared" si="63"/>
        <v>100000</v>
      </c>
      <c r="H459" s="41">
        <f t="shared" si="54"/>
        <v>100</v>
      </c>
    </row>
    <row r="460" spans="1:8" ht="30">
      <c r="A460" s="18" t="s">
        <v>218</v>
      </c>
      <c r="B460" s="14" t="s">
        <v>165</v>
      </c>
      <c r="C460" s="14" t="s">
        <v>165</v>
      </c>
      <c r="D460" s="21" t="s">
        <v>219</v>
      </c>
      <c r="E460" s="21" t="s">
        <v>1</v>
      </c>
      <c r="F460" s="19">
        <f t="shared" si="63"/>
        <v>100000</v>
      </c>
      <c r="G460" s="19">
        <f t="shared" si="63"/>
        <v>100000</v>
      </c>
      <c r="H460" s="41">
        <f t="shared" si="54"/>
        <v>100</v>
      </c>
    </row>
    <row r="461" spans="1:8" ht="45">
      <c r="A461" s="13" t="s">
        <v>173</v>
      </c>
      <c r="B461" s="14" t="s">
        <v>165</v>
      </c>
      <c r="C461" s="14" t="s">
        <v>165</v>
      </c>
      <c r="D461" s="21" t="s">
        <v>219</v>
      </c>
      <c r="E461" s="21" t="s">
        <v>69</v>
      </c>
      <c r="F461" s="19">
        <f t="shared" si="63"/>
        <v>100000</v>
      </c>
      <c r="G461" s="19">
        <f t="shared" si="63"/>
        <v>100000</v>
      </c>
      <c r="H461" s="41">
        <f t="shared" si="54"/>
        <v>100</v>
      </c>
    </row>
    <row r="462" spans="1:8">
      <c r="A462" s="18" t="s">
        <v>174</v>
      </c>
      <c r="B462" s="14" t="s">
        <v>165</v>
      </c>
      <c r="C462" s="14" t="s">
        <v>165</v>
      </c>
      <c r="D462" s="21" t="s">
        <v>219</v>
      </c>
      <c r="E462" s="21" t="s">
        <v>175</v>
      </c>
      <c r="F462" s="19">
        <f>F463</f>
        <v>100000</v>
      </c>
      <c r="G462" s="19">
        <f>G463</f>
        <v>100000</v>
      </c>
      <c r="H462" s="41">
        <f t="shared" si="54"/>
        <v>100</v>
      </c>
    </row>
    <row r="463" spans="1:8" ht="30">
      <c r="A463" s="24" t="s">
        <v>425</v>
      </c>
      <c r="B463" s="14" t="s">
        <v>165</v>
      </c>
      <c r="C463" s="14" t="s">
        <v>165</v>
      </c>
      <c r="D463" s="21" t="s">
        <v>219</v>
      </c>
      <c r="E463" s="21" t="s">
        <v>424</v>
      </c>
      <c r="F463" s="19">
        <v>100000</v>
      </c>
      <c r="G463" s="19">
        <v>100000</v>
      </c>
      <c r="H463" s="41">
        <f t="shared" si="54"/>
        <v>100</v>
      </c>
    </row>
    <row r="464" spans="1:8" ht="60">
      <c r="A464" s="13" t="s">
        <v>167</v>
      </c>
      <c r="B464" s="21" t="s">
        <v>165</v>
      </c>
      <c r="C464" s="21" t="s">
        <v>165</v>
      </c>
      <c r="D464" s="21" t="s">
        <v>168</v>
      </c>
      <c r="E464" s="21" t="s">
        <v>1</v>
      </c>
      <c r="F464" s="19">
        <f>F465</f>
        <v>3426897.71</v>
      </c>
      <c r="G464" s="19">
        <f>G465</f>
        <v>3337397.71</v>
      </c>
      <c r="H464" s="41">
        <f t="shared" ref="H464:H527" si="64">G464/F464*100</f>
        <v>97.388308389280752</v>
      </c>
    </row>
    <row r="465" spans="1:8" ht="60">
      <c r="A465" s="13" t="s">
        <v>207</v>
      </c>
      <c r="B465" s="21" t="s">
        <v>165</v>
      </c>
      <c r="C465" s="21" t="s">
        <v>165</v>
      </c>
      <c r="D465" s="21" t="s">
        <v>208</v>
      </c>
      <c r="E465" s="21" t="s">
        <v>1</v>
      </c>
      <c r="F465" s="19">
        <f>F470+F466</f>
        <v>3426897.71</v>
      </c>
      <c r="G465" s="19">
        <f>G470+G466</f>
        <v>3337397.71</v>
      </c>
      <c r="H465" s="41">
        <f t="shared" si="64"/>
        <v>97.388308389280752</v>
      </c>
    </row>
    <row r="466" spans="1:8" ht="45">
      <c r="A466" s="13" t="s">
        <v>220</v>
      </c>
      <c r="B466" s="21" t="s">
        <v>165</v>
      </c>
      <c r="C466" s="21" t="s">
        <v>165</v>
      </c>
      <c r="D466" s="21" t="s">
        <v>221</v>
      </c>
      <c r="E466" s="21" t="s">
        <v>1</v>
      </c>
      <c r="F466" s="19">
        <f t="shared" ref="F466:G468" si="65">F467</f>
        <v>848897.71</v>
      </c>
      <c r="G466" s="19">
        <f t="shared" si="65"/>
        <v>848897.71</v>
      </c>
      <c r="H466" s="41">
        <f t="shared" si="64"/>
        <v>100</v>
      </c>
    </row>
    <row r="467" spans="1:8" ht="45">
      <c r="A467" s="13" t="s">
        <v>173</v>
      </c>
      <c r="B467" s="21" t="s">
        <v>165</v>
      </c>
      <c r="C467" s="21" t="s">
        <v>165</v>
      </c>
      <c r="D467" s="21" t="s">
        <v>221</v>
      </c>
      <c r="E467" s="21" t="s">
        <v>69</v>
      </c>
      <c r="F467" s="19">
        <f t="shared" si="65"/>
        <v>848897.71</v>
      </c>
      <c r="G467" s="19">
        <f t="shared" si="65"/>
        <v>848897.71</v>
      </c>
      <c r="H467" s="41">
        <f t="shared" si="64"/>
        <v>100</v>
      </c>
    </row>
    <row r="468" spans="1:8">
      <c r="A468" s="13" t="s">
        <v>174</v>
      </c>
      <c r="B468" s="21" t="s">
        <v>165</v>
      </c>
      <c r="C468" s="21" t="s">
        <v>165</v>
      </c>
      <c r="D468" s="21" t="s">
        <v>221</v>
      </c>
      <c r="E468" s="21" t="s">
        <v>175</v>
      </c>
      <c r="F468" s="19">
        <f t="shared" si="65"/>
        <v>848897.71</v>
      </c>
      <c r="G468" s="19">
        <f t="shared" si="65"/>
        <v>848897.71</v>
      </c>
      <c r="H468" s="41">
        <f t="shared" si="64"/>
        <v>100</v>
      </c>
    </row>
    <row r="469" spans="1:8" ht="30">
      <c r="A469" s="13" t="s">
        <v>425</v>
      </c>
      <c r="B469" s="21" t="s">
        <v>165</v>
      </c>
      <c r="C469" s="21" t="s">
        <v>165</v>
      </c>
      <c r="D469" s="21" t="s">
        <v>221</v>
      </c>
      <c r="E469" s="21" t="s">
        <v>424</v>
      </c>
      <c r="F469" s="19">
        <v>848897.71</v>
      </c>
      <c r="G469" s="19">
        <v>848897.71</v>
      </c>
      <c r="H469" s="41">
        <f t="shared" si="64"/>
        <v>100</v>
      </c>
    </row>
    <row r="470" spans="1:8" ht="60">
      <c r="A470" s="13" t="s">
        <v>5</v>
      </c>
      <c r="B470" s="21" t="s">
        <v>165</v>
      </c>
      <c r="C470" s="21" t="s">
        <v>165</v>
      </c>
      <c r="D470" s="21" t="s">
        <v>222</v>
      </c>
      <c r="E470" s="21" t="s">
        <v>1</v>
      </c>
      <c r="F470" s="19">
        <f>F471+F474</f>
        <v>2578000</v>
      </c>
      <c r="G470" s="19">
        <f>G471+G474</f>
        <v>2488500</v>
      </c>
      <c r="H470" s="41">
        <f t="shared" si="64"/>
        <v>96.528316524437557</v>
      </c>
    </row>
    <row r="471" spans="1:8" ht="30">
      <c r="A471" s="13" t="s">
        <v>223</v>
      </c>
      <c r="B471" s="21" t="s">
        <v>165</v>
      </c>
      <c r="C471" s="21" t="s">
        <v>165</v>
      </c>
      <c r="D471" s="21" t="s">
        <v>222</v>
      </c>
      <c r="E471" s="21" t="s">
        <v>224</v>
      </c>
      <c r="F471" s="19">
        <f>F472</f>
        <v>479000</v>
      </c>
      <c r="G471" s="19">
        <f>G472</f>
        <v>390600</v>
      </c>
      <c r="H471" s="41">
        <f t="shared" si="64"/>
        <v>81.544885177453025</v>
      </c>
    </row>
    <row r="472" spans="1:8" ht="63.75" customHeight="1">
      <c r="A472" s="13" t="s">
        <v>225</v>
      </c>
      <c r="B472" s="21" t="s">
        <v>165</v>
      </c>
      <c r="C472" s="21" t="s">
        <v>165</v>
      </c>
      <c r="D472" s="21" t="s">
        <v>222</v>
      </c>
      <c r="E472" s="21" t="s">
        <v>226</v>
      </c>
      <c r="F472" s="19">
        <f>F473</f>
        <v>479000</v>
      </c>
      <c r="G472" s="19">
        <f>G473</f>
        <v>390600</v>
      </c>
      <c r="H472" s="41">
        <f t="shared" si="64"/>
        <v>81.544885177453025</v>
      </c>
    </row>
    <row r="473" spans="1:8" ht="41.25" customHeight="1">
      <c r="A473" s="13" t="s">
        <v>429</v>
      </c>
      <c r="B473" s="21" t="s">
        <v>165</v>
      </c>
      <c r="C473" s="21" t="s">
        <v>165</v>
      </c>
      <c r="D473" s="21" t="s">
        <v>222</v>
      </c>
      <c r="E473" s="21" t="s">
        <v>428</v>
      </c>
      <c r="F473" s="19">
        <v>479000</v>
      </c>
      <c r="G473" s="19">
        <v>390600</v>
      </c>
      <c r="H473" s="41">
        <f t="shared" si="64"/>
        <v>81.544885177453025</v>
      </c>
    </row>
    <row r="474" spans="1:8" ht="48.75" customHeight="1">
      <c r="A474" s="13" t="s">
        <v>173</v>
      </c>
      <c r="B474" s="21" t="s">
        <v>165</v>
      </c>
      <c r="C474" s="21" t="s">
        <v>165</v>
      </c>
      <c r="D474" s="21" t="s">
        <v>222</v>
      </c>
      <c r="E474" s="21" t="s">
        <v>69</v>
      </c>
      <c r="F474" s="19">
        <f>F475</f>
        <v>2099000</v>
      </c>
      <c r="G474" s="19">
        <f>G475</f>
        <v>2097900</v>
      </c>
      <c r="H474" s="41">
        <f t="shared" si="64"/>
        <v>99.947594092424964</v>
      </c>
    </row>
    <row r="475" spans="1:8" ht="15" customHeight="1">
      <c r="A475" s="13" t="s">
        <v>174</v>
      </c>
      <c r="B475" s="21" t="s">
        <v>165</v>
      </c>
      <c r="C475" s="21" t="s">
        <v>165</v>
      </c>
      <c r="D475" s="21" t="s">
        <v>222</v>
      </c>
      <c r="E475" s="21" t="s">
        <v>175</v>
      </c>
      <c r="F475" s="19">
        <f>F476</f>
        <v>2099000</v>
      </c>
      <c r="G475" s="19">
        <f>G476</f>
        <v>2097900</v>
      </c>
      <c r="H475" s="41">
        <f t="shared" si="64"/>
        <v>99.947594092424964</v>
      </c>
    </row>
    <row r="476" spans="1:8" ht="15" customHeight="1">
      <c r="A476" s="13" t="s">
        <v>425</v>
      </c>
      <c r="B476" s="21" t="s">
        <v>165</v>
      </c>
      <c r="C476" s="21" t="s">
        <v>165</v>
      </c>
      <c r="D476" s="21" t="s">
        <v>222</v>
      </c>
      <c r="E476" s="21" t="s">
        <v>424</v>
      </c>
      <c r="F476" s="19">
        <v>2099000</v>
      </c>
      <c r="G476" s="19">
        <v>2097900</v>
      </c>
      <c r="H476" s="41">
        <f t="shared" si="64"/>
        <v>99.947594092424964</v>
      </c>
    </row>
    <row r="477" spans="1:8">
      <c r="A477" s="13" t="s">
        <v>227</v>
      </c>
      <c r="B477" s="21" t="s">
        <v>165</v>
      </c>
      <c r="C477" s="21" t="s">
        <v>124</v>
      </c>
      <c r="D477" s="21" t="s">
        <v>16</v>
      </c>
      <c r="E477" s="21" t="s">
        <v>1</v>
      </c>
      <c r="F477" s="19">
        <f>F478+F513</f>
        <v>12289403.890000001</v>
      </c>
      <c r="G477" s="19">
        <f>G478+G513</f>
        <v>12289393.42</v>
      </c>
      <c r="H477" s="41">
        <f t="shared" si="64"/>
        <v>99.999914804655347</v>
      </c>
    </row>
    <row r="478" spans="1:8" ht="60">
      <c r="A478" s="18" t="s">
        <v>167</v>
      </c>
      <c r="B478" s="21" t="s">
        <v>165</v>
      </c>
      <c r="C478" s="21" t="s">
        <v>124</v>
      </c>
      <c r="D478" s="21" t="s">
        <v>168</v>
      </c>
      <c r="E478" s="21" t="s">
        <v>1</v>
      </c>
      <c r="F478" s="19">
        <f>F479+F484</f>
        <v>12284403.890000001</v>
      </c>
      <c r="G478" s="19">
        <f>G479+G484</f>
        <v>12284393.42</v>
      </c>
      <c r="H478" s="41">
        <f t="shared" si="64"/>
        <v>99.999914769979114</v>
      </c>
    </row>
    <row r="479" spans="1:8" ht="30">
      <c r="A479" s="13" t="s">
        <v>230</v>
      </c>
      <c r="B479" s="21" t="s">
        <v>165</v>
      </c>
      <c r="C479" s="21" t="s">
        <v>124</v>
      </c>
      <c r="D479" s="21" t="s">
        <v>231</v>
      </c>
      <c r="E479" s="21" t="s">
        <v>1</v>
      </c>
      <c r="F479" s="19">
        <f t="shared" ref="F479:G481" si="66">F480</f>
        <v>119984</v>
      </c>
      <c r="G479" s="19">
        <f t="shared" si="66"/>
        <v>119984</v>
      </c>
      <c r="H479" s="41">
        <f t="shared" si="64"/>
        <v>100</v>
      </c>
    </row>
    <row r="480" spans="1:8" ht="36.75" customHeight="1">
      <c r="A480" s="13" t="s">
        <v>232</v>
      </c>
      <c r="B480" s="21" t="s">
        <v>165</v>
      </c>
      <c r="C480" s="21" t="s">
        <v>124</v>
      </c>
      <c r="D480" s="21" t="s">
        <v>233</v>
      </c>
      <c r="E480" s="21" t="s">
        <v>1</v>
      </c>
      <c r="F480" s="19">
        <f t="shared" si="66"/>
        <v>119984</v>
      </c>
      <c r="G480" s="19">
        <f t="shared" si="66"/>
        <v>119984</v>
      </c>
      <c r="H480" s="41">
        <f t="shared" si="64"/>
        <v>100</v>
      </c>
    </row>
    <row r="481" spans="1:8" ht="51" customHeight="1">
      <c r="A481" s="13" t="s">
        <v>40</v>
      </c>
      <c r="B481" s="21" t="s">
        <v>165</v>
      </c>
      <c r="C481" s="21" t="s">
        <v>124</v>
      </c>
      <c r="D481" s="21" t="s">
        <v>233</v>
      </c>
      <c r="E481" s="21" t="s">
        <v>41</v>
      </c>
      <c r="F481" s="19">
        <f t="shared" si="66"/>
        <v>119984</v>
      </c>
      <c r="G481" s="19">
        <f t="shared" si="66"/>
        <v>119984</v>
      </c>
      <c r="H481" s="41">
        <f t="shared" si="64"/>
        <v>100</v>
      </c>
    </row>
    <row r="482" spans="1:8" ht="45">
      <c r="A482" s="13" t="s">
        <v>42</v>
      </c>
      <c r="B482" s="21" t="s">
        <v>165</v>
      </c>
      <c r="C482" s="21" t="s">
        <v>124</v>
      </c>
      <c r="D482" s="21" t="s">
        <v>233</v>
      </c>
      <c r="E482" s="21" t="s">
        <v>43</v>
      </c>
      <c r="F482" s="19">
        <f>F483</f>
        <v>119984</v>
      </c>
      <c r="G482" s="19">
        <f>G483</f>
        <v>119984</v>
      </c>
      <c r="H482" s="41">
        <f t="shared" si="64"/>
        <v>100</v>
      </c>
    </row>
    <row r="483" spans="1:8">
      <c r="A483" s="13" t="s">
        <v>412</v>
      </c>
      <c r="B483" s="21" t="s">
        <v>165</v>
      </c>
      <c r="C483" s="21" t="s">
        <v>124</v>
      </c>
      <c r="D483" s="21" t="s">
        <v>233</v>
      </c>
      <c r="E483" s="21" t="s">
        <v>395</v>
      </c>
      <c r="F483" s="19">
        <v>119984</v>
      </c>
      <c r="G483" s="19">
        <v>119984</v>
      </c>
      <c r="H483" s="41">
        <f t="shared" si="64"/>
        <v>100</v>
      </c>
    </row>
    <row r="484" spans="1:8" ht="45">
      <c r="A484" s="13" t="s">
        <v>234</v>
      </c>
      <c r="B484" s="21" t="s">
        <v>165</v>
      </c>
      <c r="C484" s="21" t="s">
        <v>124</v>
      </c>
      <c r="D484" s="21" t="s">
        <v>235</v>
      </c>
      <c r="E484" s="21" t="s">
        <v>1</v>
      </c>
      <c r="F484" s="19">
        <f>F485+F489+F493+F502</f>
        <v>12164419.890000001</v>
      </c>
      <c r="G484" s="19">
        <f>G485+G489+G493+G502</f>
        <v>12164409.42</v>
      </c>
      <c r="H484" s="41">
        <f t="shared" si="64"/>
        <v>99.999913929311091</v>
      </c>
    </row>
    <row r="485" spans="1:8" ht="30">
      <c r="A485" s="13" t="s">
        <v>332</v>
      </c>
      <c r="B485" s="21" t="s">
        <v>165</v>
      </c>
      <c r="C485" s="21" t="s">
        <v>124</v>
      </c>
      <c r="D485" s="21" t="s">
        <v>329</v>
      </c>
      <c r="E485" s="21" t="s">
        <v>1</v>
      </c>
      <c r="F485" s="19">
        <f t="shared" ref="F485:G487" si="67">F486</f>
        <v>197687</v>
      </c>
      <c r="G485" s="19">
        <f t="shared" si="67"/>
        <v>197687</v>
      </c>
      <c r="H485" s="41">
        <f t="shared" si="64"/>
        <v>100</v>
      </c>
    </row>
    <row r="486" spans="1:8" ht="45">
      <c r="A486" s="13" t="s">
        <v>40</v>
      </c>
      <c r="B486" s="21" t="s">
        <v>165</v>
      </c>
      <c r="C486" s="21" t="s">
        <v>124</v>
      </c>
      <c r="D486" s="21" t="s">
        <v>329</v>
      </c>
      <c r="E486" s="21" t="s">
        <v>41</v>
      </c>
      <c r="F486" s="19">
        <f t="shared" si="67"/>
        <v>197687</v>
      </c>
      <c r="G486" s="19">
        <f t="shared" si="67"/>
        <v>197687</v>
      </c>
      <c r="H486" s="41">
        <f t="shared" si="64"/>
        <v>100</v>
      </c>
    </row>
    <row r="487" spans="1:8" ht="45">
      <c r="A487" s="13" t="s">
        <v>42</v>
      </c>
      <c r="B487" s="21" t="s">
        <v>165</v>
      </c>
      <c r="C487" s="21" t="s">
        <v>124</v>
      </c>
      <c r="D487" s="21" t="s">
        <v>329</v>
      </c>
      <c r="E487" s="21" t="s">
        <v>43</v>
      </c>
      <c r="F487" s="19">
        <f t="shared" si="67"/>
        <v>197687</v>
      </c>
      <c r="G487" s="19">
        <f t="shared" si="67"/>
        <v>197687</v>
      </c>
      <c r="H487" s="41">
        <f t="shared" si="64"/>
        <v>100</v>
      </c>
    </row>
    <row r="488" spans="1:8">
      <c r="A488" s="13" t="s">
        <v>412</v>
      </c>
      <c r="B488" s="21" t="s">
        <v>165</v>
      </c>
      <c r="C488" s="21" t="s">
        <v>124</v>
      </c>
      <c r="D488" s="21" t="s">
        <v>329</v>
      </c>
      <c r="E488" s="21" t="s">
        <v>395</v>
      </c>
      <c r="F488" s="19">
        <v>197687</v>
      </c>
      <c r="G488" s="19">
        <v>197687</v>
      </c>
      <c r="H488" s="41">
        <f t="shared" si="64"/>
        <v>100</v>
      </c>
    </row>
    <row r="489" spans="1:8" ht="60">
      <c r="A489" s="13" t="s">
        <v>331</v>
      </c>
      <c r="B489" s="21" t="s">
        <v>165</v>
      </c>
      <c r="C489" s="21" t="s">
        <v>124</v>
      </c>
      <c r="D489" s="21" t="s">
        <v>330</v>
      </c>
      <c r="E489" s="21" t="s">
        <v>1</v>
      </c>
      <c r="F489" s="19">
        <f t="shared" ref="F489:G491" si="68">F490</f>
        <v>4500</v>
      </c>
      <c r="G489" s="19">
        <f t="shared" si="68"/>
        <v>4500</v>
      </c>
      <c r="H489" s="41">
        <f t="shared" si="64"/>
        <v>100</v>
      </c>
    </row>
    <row r="490" spans="1:8" ht="45">
      <c r="A490" s="13" t="s">
        <v>40</v>
      </c>
      <c r="B490" s="21" t="s">
        <v>165</v>
      </c>
      <c r="C490" s="21" t="s">
        <v>124</v>
      </c>
      <c r="D490" s="21" t="s">
        <v>330</v>
      </c>
      <c r="E490" s="21" t="s">
        <v>41</v>
      </c>
      <c r="F490" s="19">
        <f t="shared" si="68"/>
        <v>4500</v>
      </c>
      <c r="G490" s="19">
        <f t="shared" si="68"/>
        <v>4500</v>
      </c>
      <c r="H490" s="41">
        <f t="shared" si="64"/>
        <v>100</v>
      </c>
    </row>
    <row r="491" spans="1:8" ht="45">
      <c r="A491" s="13" t="s">
        <v>42</v>
      </c>
      <c r="B491" s="21" t="s">
        <v>165</v>
      </c>
      <c r="C491" s="21" t="s">
        <v>124</v>
      </c>
      <c r="D491" s="21" t="s">
        <v>330</v>
      </c>
      <c r="E491" s="21" t="s">
        <v>43</v>
      </c>
      <c r="F491" s="19">
        <f t="shared" si="68"/>
        <v>4500</v>
      </c>
      <c r="G491" s="19">
        <f t="shared" si="68"/>
        <v>4500</v>
      </c>
      <c r="H491" s="41">
        <f t="shared" si="64"/>
        <v>100</v>
      </c>
    </row>
    <row r="492" spans="1:8">
      <c r="A492" s="13" t="s">
        <v>412</v>
      </c>
      <c r="B492" s="21" t="s">
        <v>165</v>
      </c>
      <c r="C492" s="21" t="s">
        <v>124</v>
      </c>
      <c r="D492" s="21" t="s">
        <v>330</v>
      </c>
      <c r="E492" s="21" t="s">
        <v>395</v>
      </c>
      <c r="F492" s="19">
        <v>4500</v>
      </c>
      <c r="G492" s="19">
        <v>4500</v>
      </c>
      <c r="H492" s="41">
        <f t="shared" si="64"/>
        <v>100</v>
      </c>
    </row>
    <row r="493" spans="1:8" ht="45">
      <c r="A493" s="20" t="s">
        <v>33</v>
      </c>
      <c r="B493" s="14" t="s">
        <v>165</v>
      </c>
      <c r="C493" s="14" t="s">
        <v>124</v>
      </c>
      <c r="D493" s="21" t="s">
        <v>236</v>
      </c>
      <c r="E493" s="21" t="s">
        <v>1</v>
      </c>
      <c r="F493" s="19">
        <f>F494+F499</f>
        <v>2466351.6</v>
      </c>
      <c r="G493" s="19">
        <f>G494+G499</f>
        <v>2466341.85</v>
      </c>
      <c r="H493" s="41">
        <f t="shared" si="64"/>
        <v>99.999604679235517</v>
      </c>
    </row>
    <row r="494" spans="1:8" ht="60">
      <c r="A494" s="13" t="s">
        <v>25</v>
      </c>
      <c r="B494" s="14" t="s">
        <v>165</v>
      </c>
      <c r="C494" s="14" t="s">
        <v>124</v>
      </c>
      <c r="D494" s="21" t="s">
        <v>236</v>
      </c>
      <c r="E494" s="21" t="s">
        <v>0</v>
      </c>
      <c r="F494" s="19">
        <f>F495</f>
        <v>2428851.6</v>
      </c>
      <c r="G494" s="19">
        <f>G495</f>
        <v>2428841.85</v>
      </c>
      <c r="H494" s="41">
        <f t="shared" si="64"/>
        <v>99.999598575721961</v>
      </c>
    </row>
    <row r="495" spans="1:8" ht="30">
      <c r="A495" s="13" t="s">
        <v>32</v>
      </c>
      <c r="B495" s="14" t="s">
        <v>165</v>
      </c>
      <c r="C495" s="14" t="s">
        <v>124</v>
      </c>
      <c r="D495" s="21" t="s">
        <v>236</v>
      </c>
      <c r="E495" s="21" t="s">
        <v>27</v>
      </c>
      <c r="F495" s="19">
        <f>F496+F497+F498</f>
        <v>2428851.6</v>
      </c>
      <c r="G495" s="19">
        <f>G496+G497+G498</f>
        <v>2428841.85</v>
      </c>
      <c r="H495" s="41">
        <f t="shared" si="64"/>
        <v>99.999598575721961</v>
      </c>
    </row>
    <row r="496" spans="1:8" ht="30">
      <c r="A496" s="13" t="s">
        <v>390</v>
      </c>
      <c r="B496" s="14" t="s">
        <v>165</v>
      </c>
      <c r="C496" s="14" t="s">
        <v>124</v>
      </c>
      <c r="D496" s="21" t="s">
        <v>236</v>
      </c>
      <c r="E496" s="21" t="s">
        <v>388</v>
      </c>
      <c r="F496" s="19">
        <v>1788300</v>
      </c>
      <c r="G496" s="19">
        <v>1788297.5</v>
      </c>
      <c r="H496" s="41">
        <f t="shared" si="64"/>
        <v>99.999860202426888</v>
      </c>
    </row>
    <row r="497" spans="1:8" ht="60">
      <c r="A497" s="13" t="s">
        <v>393</v>
      </c>
      <c r="B497" s="14" t="s">
        <v>165</v>
      </c>
      <c r="C497" s="14" t="s">
        <v>124</v>
      </c>
      <c r="D497" s="21" t="s">
        <v>236</v>
      </c>
      <c r="E497" s="21" t="s">
        <v>392</v>
      </c>
      <c r="F497" s="19">
        <v>1131.5999999999999</v>
      </c>
      <c r="G497" s="19">
        <v>1131.5999999999999</v>
      </c>
      <c r="H497" s="41">
        <f t="shared" si="64"/>
        <v>100</v>
      </c>
    </row>
    <row r="498" spans="1:8" ht="75">
      <c r="A498" s="13" t="s">
        <v>391</v>
      </c>
      <c r="B498" s="14" t="s">
        <v>165</v>
      </c>
      <c r="C498" s="14" t="s">
        <v>124</v>
      </c>
      <c r="D498" s="21" t="s">
        <v>236</v>
      </c>
      <c r="E498" s="21" t="s">
        <v>389</v>
      </c>
      <c r="F498" s="19">
        <v>639420</v>
      </c>
      <c r="G498" s="19">
        <v>639412.75</v>
      </c>
      <c r="H498" s="41">
        <f t="shared" si="64"/>
        <v>99.998866159957473</v>
      </c>
    </row>
    <row r="499" spans="1:8">
      <c r="A499" s="24" t="s">
        <v>44</v>
      </c>
      <c r="B499" s="14" t="s">
        <v>165</v>
      </c>
      <c r="C499" s="14" t="s">
        <v>124</v>
      </c>
      <c r="D499" s="21" t="s">
        <v>236</v>
      </c>
      <c r="E499" s="21" t="s">
        <v>45</v>
      </c>
      <c r="F499" s="19">
        <f>F500</f>
        <v>37500</v>
      </c>
      <c r="G499" s="19">
        <f>G500</f>
        <v>37500</v>
      </c>
      <c r="H499" s="41">
        <f t="shared" si="64"/>
        <v>100</v>
      </c>
    </row>
    <row r="500" spans="1:8">
      <c r="A500" s="13" t="s">
        <v>46</v>
      </c>
      <c r="B500" s="14" t="s">
        <v>165</v>
      </c>
      <c r="C500" s="14" t="s">
        <v>124</v>
      </c>
      <c r="D500" s="21" t="s">
        <v>236</v>
      </c>
      <c r="E500" s="21" t="s">
        <v>47</v>
      </c>
      <c r="F500" s="19">
        <f>F501</f>
        <v>37500</v>
      </c>
      <c r="G500" s="19">
        <f>G501</f>
        <v>37500</v>
      </c>
      <c r="H500" s="41">
        <f t="shared" si="64"/>
        <v>100</v>
      </c>
    </row>
    <row r="501" spans="1:8">
      <c r="A501" s="13" t="s">
        <v>407</v>
      </c>
      <c r="B501" s="14" t="s">
        <v>165</v>
      </c>
      <c r="C501" s="14" t="s">
        <v>124</v>
      </c>
      <c r="D501" s="21" t="s">
        <v>236</v>
      </c>
      <c r="E501" s="21" t="s">
        <v>403</v>
      </c>
      <c r="F501" s="19">
        <v>37500</v>
      </c>
      <c r="G501" s="19">
        <v>37500</v>
      </c>
      <c r="H501" s="41">
        <f t="shared" si="64"/>
        <v>100</v>
      </c>
    </row>
    <row r="502" spans="1:8" ht="45">
      <c r="A502" s="13" t="s">
        <v>237</v>
      </c>
      <c r="B502" s="21" t="s">
        <v>165</v>
      </c>
      <c r="C502" s="21" t="s">
        <v>124</v>
      </c>
      <c r="D502" s="21" t="s">
        <v>238</v>
      </c>
      <c r="E502" s="21" t="s">
        <v>1</v>
      </c>
      <c r="F502" s="19">
        <f>F503+F507+F510</f>
        <v>9495881.290000001</v>
      </c>
      <c r="G502" s="19">
        <f>G503+G507+G510</f>
        <v>9495880.5700000003</v>
      </c>
      <c r="H502" s="41">
        <f t="shared" si="64"/>
        <v>99.999992417765355</v>
      </c>
    </row>
    <row r="503" spans="1:8" ht="60">
      <c r="A503" s="13" t="s">
        <v>25</v>
      </c>
      <c r="B503" s="21" t="s">
        <v>165</v>
      </c>
      <c r="C503" s="21" t="s">
        <v>124</v>
      </c>
      <c r="D503" s="21" t="s">
        <v>238</v>
      </c>
      <c r="E503" s="21" t="s">
        <v>0</v>
      </c>
      <c r="F503" s="19">
        <f>F504</f>
        <v>8145773.5700000003</v>
      </c>
      <c r="G503" s="19">
        <f>G504</f>
        <v>8145773.5700000003</v>
      </c>
      <c r="H503" s="41">
        <f t="shared" si="64"/>
        <v>100</v>
      </c>
    </row>
    <row r="504" spans="1:8" ht="30">
      <c r="A504" s="13" t="s">
        <v>98</v>
      </c>
      <c r="B504" s="21" t="s">
        <v>165</v>
      </c>
      <c r="C504" s="21" t="s">
        <v>124</v>
      </c>
      <c r="D504" s="21" t="s">
        <v>238</v>
      </c>
      <c r="E504" s="21" t="s">
        <v>99</v>
      </c>
      <c r="F504" s="19">
        <f>F506+F505</f>
        <v>8145773.5700000003</v>
      </c>
      <c r="G504" s="19">
        <f>G506+G505</f>
        <v>8145773.5700000003</v>
      </c>
      <c r="H504" s="41">
        <f t="shared" si="64"/>
        <v>100</v>
      </c>
    </row>
    <row r="505" spans="1:8">
      <c r="A505" s="13" t="s">
        <v>410</v>
      </c>
      <c r="B505" s="21" t="s">
        <v>165</v>
      </c>
      <c r="C505" s="21" t="s">
        <v>124</v>
      </c>
      <c r="D505" s="21" t="s">
        <v>238</v>
      </c>
      <c r="E505" s="21" t="s">
        <v>408</v>
      </c>
      <c r="F505" s="19">
        <v>6174020</v>
      </c>
      <c r="G505" s="19">
        <v>6174020</v>
      </c>
      <c r="H505" s="41">
        <f t="shared" si="64"/>
        <v>100</v>
      </c>
    </row>
    <row r="506" spans="1:8" ht="79.5" customHeight="1">
      <c r="A506" s="13" t="s">
        <v>411</v>
      </c>
      <c r="B506" s="21" t="s">
        <v>165</v>
      </c>
      <c r="C506" s="21" t="s">
        <v>124</v>
      </c>
      <c r="D506" s="21" t="s">
        <v>238</v>
      </c>
      <c r="E506" s="21" t="s">
        <v>409</v>
      </c>
      <c r="F506" s="19">
        <v>1971753.57</v>
      </c>
      <c r="G506" s="19">
        <v>1971753.57</v>
      </c>
      <c r="H506" s="41">
        <f t="shared" si="64"/>
        <v>100</v>
      </c>
    </row>
    <row r="507" spans="1:8" ht="45">
      <c r="A507" s="13" t="s">
        <v>40</v>
      </c>
      <c r="B507" s="21" t="s">
        <v>165</v>
      </c>
      <c r="C507" s="21" t="s">
        <v>124</v>
      </c>
      <c r="D507" s="21" t="s">
        <v>238</v>
      </c>
      <c r="E507" s="21" t="s">
        <v>41</v>
      </c>
      <c r="F507" s="19">
        <f>F508</f>
        <v>1284292.07</v>
      </c>
      <c r="G507" s="19">
        <f>G508</f>
        <v>1284291.3500000001</v>
      </c>
      <c r="H507" s="41">
        <f t="shared" si="64"/>
        <v>99.999943937986018</v>
      </c>
    </row>
    <row r="508" spans="1:8" ht="45">
      <c r="A508" s="13" t="s">
        <v>42</v>
      </c>
      <c r="B508" s="21" t="s">
        <v>165</v>
      </c>
      <c r="C508" s="21" t="s">
        <v>124</v>
      </c>
      <c r="D508" s="21" t="s">
        <v>238</v>
      </c>
      <c r="E508" s="21" t="s">
        <v>43</v>
      </c>
      <c r="F508" s="19">
        <f>F509</f>
        <v>1284292.07</v>
      </c>
      <c r="G508" s="19">
        <f>G509</f>
        <v>1284291.3500000001</v>
      </c>
      <c r="H508" s="41">
        <f t="shared" si="64"/>
        <v>99.999943937986018</v>
      </c>
    </row>
    <row r="509" spans="1:8">
      <c r="A509" s="13" t="s">
        <v>412</v>
      </c>
      <c r="B509" s="21" t="s">
        <v>165</v>
      </c>
      <c r="C509" s="21" t="s">
        <v>124</v>
      </c>
      <c r="D509" s="21" t="s">
        <v>238</v>
      </c>
      <c r="E509" s="21" t="s">
        <v>395</v>
      </c>
      <c r="F509" s="19">
        <v>1284292.07</v>
      </c>
      <c r="G509" s="19">
        <v>1284291.3500000001</v>
      </c>
      <c r="H509" s="41">
        <f t="shared" si="64"/>
        <v>99.999943937986018</v>
      </c>
    </row>
    <row r="510" spans="1:8">
      <c r="A510" s="13" t="s">
        <v>44</v>
      </c>
      <c r="B510" s="21" t="s">
        <v>165</v>
      </c>
      <c r="C510" s="21" t="s">
        <v>124</v>
      </c>
      <c r="D510" s="21" t="s">
        <v>238</v>
      </c>
      <c r="E510" s="21" t="s">
        <v>45</v>
      </c>
      <c r="F510" s="19">
        <f>F511</f>
        <v>65815.649999999994</v>
      </c>
      <c r="G510" s="19">
        <f>G511</f>
        <v>65815.649999999994</v>
      </c>
      <c r="H510" s="41">
        <f t="shared" si="64"/>
        <v>100</v>
      </c>
    </row>
    <row r="511" spans="1:8">
      <c r="A511" s="13" t="s">
        <v>46</v>
      </c>
      <c r="B511" s="21" t="s">
        <v>165</v>
      </c>
      <c r="C511" s="21" t="s">
        <v>124</v>
      </c>
      <c r="D511" s="21" t="s">
        <v>238</v>
      </c>
      <c r="E511" s="21" t="s">
        <v>47</v>
      </c>
      <c r="F511" s="19">
        <f>F512</f>
        <v>65815.649999999994</v>
      </c>
      <c r="G511" s="19">
        <f>G512</f>
        <v>65815.649999999994</v>
      </c>
      <c r="H511" s="41">
        <f t="shared" si="64"/>
        <v>100</v>
      </c>
    </row>
    <row r="512" spans="1:8">
      <c r="A512" s="13" t="s">
        <v>407</v>
      </c>
      <c r="B512" s="21" t="s">
        <v>165</v>
      </c>
      <c r="C512" s="21" t="s">
        <v>124</v>
      </c>
      <c r="D512" s="21" t="s">
        <v>238</v>
      </c>
      <c r="E512" s="21" t="s">
        <v>403</v>
      </c>
      <c r="F512" s="19">
        <v>65815.649999999994</v>
      </c>
      <c r="G512" s="19">
        <v>65815.649999999994</v>
      </c>
      <c r="H512" s="41">
        <f t="shared" si="64"/>
        <v>100</v>
      </c>
    </row>
    <row r="513" spans="1:8" ht="45">
      <c r="A513" s="28" t="s">
        <v>39</v>
      </c>
      <c r="B513" s="14" t="s">
        <v>165</v>
      </c>
      <c r="C513" s="14" t="s">
        <v>124</v>
      </c>
      <c r="D513" s="21" t="s">
        <v>20</v>
      </c>
      <c r="E513" s="14" t="s">
        <v>1</v>
      </c>
      <c r="F513" s="19">
        <f t="shared" ref="F513:G516" si="69">F514</f>
        <v>5000</v>
      </c>
      <c r="G513" s="19">
        <f t="shared" si="69"/>
        <v>5000</v>
      </c>
      <c r="H513" s="41">
        <f t="shared" si="64"/>
        <v>100</v>
      </c>
    </row>
    <row r="514" spans="1:8" ht="45">
      <c r="A514" s="28" t="s">
        <v>21</v>
      </c>
      <c r="B514" s="14" t="s">
        <v>165</v>
      </c>
      <c r="C514" s="14" t="s">
        <v>124</v>
      </c>
      <c r="D514" s="21" t="s">
        <v>22</v>
      </c>
      <c r="E514" s="14" t="s">
        <v>1</v>
      </c>
      <c r="F514" s="19">
        <f t="shared" si="69"/>
        <v>5000</v>
      </c>
      <c r="G514" s="19">
        <f t="shared" si="69"/>
        <v>5000</v>
      </c>
      <c r="H514" s="41">
        <f t="shared" si="64"/>
        <v>100</v>
      </c>
    </row>
    <row r="515" spans="1:8" ht="30">
      <c r="A515" s="28" t="s">
        <v>370</v>
      </c>
      <c r="B515" s="14" t="s">
        <v>165</v>
      </c>
      <c r="C515" s="14" t="s">
        <v>124</v>
      </c>
      <c r="D515" s="21" t="s">
        <v>371</v>
      </c>
      <c r="E515" s="14" t="s">
        <v>1</v>
      </c>
      <c r="F515" s="19">
        <f t="shared" si="69"/>
        <v>5000</v>
      </c>
      <c r="G515" s="19">
        <f t="shared" si="69"/>
        <v>5000</v>
      </c>
      <c r="H515" s="41">
        <f t="shared" si="64"/>
        <v>100</v>
      </c>
    </row>
    <row r="516" spans="1:8">
      <c r="A516" s="24" t="s">
        <v>44</v>
      </c>
      <c r="B516" s="14" t="s">
        <v>165</v>
      </c>
      <c r="C516" s="14" t="s">
        <v>124</v>
      </c>
      <c r="D516" s="21" t="s">
        <v>371</v>
      </c>
      <c r="E516" s="14" t="s">
        <v>45</v>
      </c>
      <c r="F516" s="19">
        <f t="shared" si="69"/>
        <v>5000</v>
      </c>
      <c r="G516" s="19">
        <f t="shared" si="69"/>
        <v>5000</v>
      </c>
      <c r="H516" s="41">
        <f t="shared" si="64"/>
        <v>100</v>
      </c>
    </row>
    <row r="517" spans="1:8">
      <c r="A517" s="24" t="s">
        <v>373</v>
      </c>
      <c r="B517" s="14" t="s">
        <v>165</v>
      </c>
      <c r="C517" s="14" t="s">
        <v>124</v>
      </c>
      <c r="D517" s="21" t="s">
        <v>371</v>
      </c>
      <c r="E517" s="21" t="s">
        <v>372</v>
      </c>
      <c r="F517" s="19">
        <f>F518</f>
        <v>5000</v>
      </c>
      <c r="G517" s="19">
        <f>G518</f>
        <v>5000</v>
      </c>
      <c r="H517" s="41">
        <f t="shared" si="64"/>
        <v>100</v>
      </c>
    </row>
    <row r="518" spans="1:8" ht="45">
      <c r="A518" s="24" t="s">
        <v>419</v>
      </c>
      <c r="B518" s="14" t="s">
        <v>165</v>
      </c>
      <c r="C518" s="14" t="s">
        <v>124</v>
      </c>
      <c r="D518" s="21" t="s">
        <v>371</v>
      </c>
      <c r="E518" s="21" t="s">
        <v>401</v>
      </c>
      <c r="F518" s="19">
        <v>5000</v>
      </c>
      <c r="G518" s="19">
        <v>5000</v>
      </c>
      <c r="H518" s="41">
        <f t="shared" si="64"/>
        <v>100</v>
      </c>
    </row>
    <row r="519" spans="1:8">
      <c r="A519" s="20" t="s">
        <v>239</v>
      </c>
      <c r="B519" s="21" t="s">
        <v>119</v>
      </c>
      <c r="C519" s="14" t="s">
        <v>15</v>
      </c>
      <c r="D519" s="21" t="s">
        <v>16</v>
      </c>
      <c r="E519" s="21" t="s">
        <v>1</v>
      </c>
      <c r="F519" s="19">
        <f>F520+F572</f>
        <v>24993292</v>
      </c>
      <c r="G519" s="19">
        <f>G520+G572</f>
        <v>23744157.949999999</v>
      </c>
      <c r="H519" s="41">
        <f t="shared" si="64"/>
        <v>95.002122769581533</v>
      </c>
    </row>
    <row r="520" spans="1:8">
      <c r="A520" s="13" t="s">
        <v>240</v>
      </c>
      <c r="B520" s="21" t="s">
        <v>119</v>
      </c>
      <c r="C520" s="14" t="s">
        <v>14</v>
      </c>
      <c r="D520" s="21" t="s">
        <v>16</v>
      </c>
      <c r="E520" s="21" t="s">
        <v>1</v>
      </c>
      <c r="F520" s="19">
        <f>F521</f>
        <v>18520460</v>
      </c>
      <c r="G520" s="19">
        <f>G521</f>
        <v>17279445.02</v>
      </c>
      <c r="H520" s="41">
        <f t="shared" si="64"/>
        <v>93.29922161760561</v>
      </c>
    </row>
    <row r="521" spans="1:8" ht="75">
      <c r="A521" s="13" t="s">
        <v>198</v>
      </c>
      <c r="B521" s="14" t="s">
        <v>119</v>
      </c>
      <c r="C521" s="14" t="s">
        <v>14</v>
      </c>
      <c r="D521" s="21" t="s">
        <v>199</v>
      </c>
      <c r="E521" s="21" t="s">
        <v>1</v>
      </c>
      <c r="F521" s="19">
        <f>F522+F547</f>
        <v>18520460</v>
      </c>
      <c r="G521" s="19">
        <f>G522+G547</f>
        <v>17279445.02</v>
      </c>
      <c r="H521" s="41">
        <f t="shared" si="64"/>
        <v>93.29922161760561</v>
      </c>
    </row>
    <row r="522" spans="1:8" ht="30">
      <c r="A522" s="13" t="s">
        <v>241</v>
      </c>
      <c r="B522" s="14" t="s">
        <v>119</v>
      </c>
      <c r="C522" s="14" t="s">
        <v>14</v>
      </c>
      <c r="D522" s="21" t="s">
        <v>242</v>
      </c>
      <c r="E522" s="21" t="s">
        <v>1</v>
      </c>
      <c r="F522" s="19">
        <f>F523+F526+F531+F535+F539+F543</f>
        <v>7397689.5099999998</v>
      </c>
      <c r="G522" s="19">
        <f>G523+G526+G531+G535+G539+G543</f>
        <v>6777689.5099999998</v>
      </c>
      <c r="H522" s="41">
        <f t="shared" si="64"/>
        <v>91.619004837092717</v>
      </c>
    </row>
    <row r="523" spans="1:8" ht="60">
      <c r="A523" s="18" t="s">
        <v>243</v>
      </c>
      <c r="B523" s="14" t="s">
        <v>119</v>
      </c>
      <c r="C523" s="14" t="s">
        <v>14</v>
      </c>
      <c r="D523" s="21" t="s">
        <v>244</v>
      </c>
      <c r="E523" s="21" t="s">
        <v>1</v>
      </c>
      <c r="F523" s="19">
        <f>F524</f>
        <v>737000</v>
      </c>
      <c r="G523" s="19">
        <f>G524</f>
        <v>737000</v>
      </c>
      <c r="H523" s="41">
        <f t="shared" si="64"/>
        <v>100</v>
      </c>
    </row>
    <row r="524" spans="1:8">
      <c r="A524" s="13" t="s">
        <v>92</v>
      </c>
      <c r="B524" s="14" t="s">
        <v>119</v>
      </c>
      <c r="C524" s="14" t="s">
        <v>14</v>
      </c>
      <c r="D524" s="21" t="s">
        <v>244</v>
      </c>
      <c r="E524" s="21" t="s">
        <v>93</v>
      </c>
      <c r="F524" s="19">
        <f>F525</f>
        <v>737000</v>
      </c>
      <c r="G524" s="19">
        <f>G525</f>
        <v>737000</v>
      </c>
      <c r="H524" s="41">
        <f t="shared" si="64"/>
        <v>100</v>
      </c>
    </row>
    <row r="525" spans="1:8">
      <c r="A525" s="13" t="s">
        <v>375</v>
      </c>
      <c r="B525" s="14" t="s">
        <v>119</v>
      </c>
      <c r="C525" s="14" t="s">
        <v>14</v>
      </c>
      <c r="D525" s="21" t="s">
        <v>244</v>
      </c>
      <c r="E525" s="21" t="s">
        <v>376</v>
      </c>
      <c r="F525" s="19">
        <v>737000</v>
      </c>
      <c r="G525" s="19">
        <v>737000</v>
      </c>
      <c r="H525" s="41">
        <f t="shared" si="64"/>
        <v>100</v>
      </c>
    </row>
    <row r="526" spans="1:8" ht="45">
      <c r="A526" s="13" t="s">
        <v>245</v>
      </c>
      <c r="B526" s="14" t="s">
        <v>119</v>
      </c>
      <c r="C526" s="14" t="s">
        <v>14</v>
      </c>
      <c r="D526" s="21" t="s">
        <v>246</v>
      </c>
      <c r="E526" s="21" t="s">
        <v>1</v>
      </c>
      <c r="F526" s="19">
        <f>F527</f>
        <v>5661908.5099999998</v>
      </c>
      <c r="G526" s="19">
        <f>G527</f>
        <v>5041908.51</v>
      </c>
      <c r="H526" s="41">
        <f t="shared" si="64"/>
        <v>89.049628779678031</v>
      </c>
    </row>
    <row r="527" spans="1:8" ht="45">
      <c r="A527" s="13" t="s">
        <v>173</v>
      </c>
      <c r="B527" s="14" t="s">
        <v>119</v>
      </c>
      <c r="C527" s="14" t="s">
        <v>14</v>
      </c>
      <c r="D527" s="21" t="s">
        <v>246</v>
      </c>
      <c r="E527" s="21" t="s">
        <v>69</v>
      </c>
      <c r="F527" s="19">
        <f>F528</f>
        <v>5661908.5099999998</v>
      </c>
      <c r="G527" s="19">
        <f>G528</f>
        <v>5041908.51</v>
      </c>
      <c r="H527" s="41">
        <f t="shared" si="64"/>
        <v>89.049628779678031</v>
      </c>
    </row>
    <row r="528" spans="1:8">
      <c r="A528" s="13" t="s">
        <v>174</v>
      </c>
      <c r="B528" s="14" t="s">
        <v>119</v>
      </c>
      <c r="C528" s="14" t="s">
        <v>14</v>
      </c>
      <c r="D528" s="21" t="s">
        <v>246</v>
      </c>
      <c r="E528" s="21" t="s">
        <v>175</v>
      </c>
      <c r="F528" s="19">
        <f>F529+F530</f>
        <v>5661908.5099999998</v>
      </c>
      <c r="G528" s="19">
        <f>G529+G530</f>
        <v>5041908.51</v>
      </c>
      <c r="H528" s="41">
        <f t="shared" ref="H528:H591" si="70">G528/F528*100</f>
        <v>89.049628779678031</v>
      </c>
    </row>
    <row r="529" spans="1:8" ht="90">
      <c r="A529" s="13" t="s">
        <v>423</v>
      </c>
      <c r="B529" s="14" t="s">
        <v>119</v>
      </c>
      <c r="C529" s="14" t="s">
        <v>14</v>
      </c>
      <c r="D529" s="21" t="s">
        <v>246</v>
      </c>
      <c r="E529" s="21" t="s">
        <v>422</v>
      </c>
      <c r="F529" s="19">
        <v>5644408.5099999998</v>
      </c>
      <c r="G529" s="19">
        <v>5024408.51</v>
      </c>
      <c r="H529" s="41">
        <f t="shared" si="70"/>
        <v>89.015678101583745</v>
      </c>
    </row>
    <row r="530" spans="1:8" ht="30">
      <c r="A530" s="24" t="s">
        <v>425</v>
      </c>
      <c r="B530" s="14" t="s">
        <v>119</v>
      </c>
      <c r="C530" s="14" t="s">
        <v>14</v>
      </c>
      <c r="D530" s="21" t="s">
        <v>246</v>
      </c>
      <c r="E530" s="21" t="s">
        <v>424</v>
      </c>
      <c r="F530" s="19">
        <v>17500</v>
      </c>
      <c r="G530" s="19">
        <v>17500</v>
      </c>
      <c r="H530" s="41">
        <f t="shared" si="70"/>
        <v>100</v>
      </c>
    </row>
    <row r="531" spans="1:8" ht="30">
      <c r="A531" s="13" t="s">
        <v>321</v>
      </c>
      <c r="B531" s="14" t="s">
        <v>119</v>
      </c>
      <c r="C531" s="14" t="s">
        <v>14</v>
      </c>
      <c r="D531" s="21" t="s">
        <v>320</v>
      </c>
      <c r="E531" s="21" t="s">
        <v>1</v>
      </c>
      <c r="F531" s="19">
        <f t="shared" ref="F531:G533" si="71">F532</f>
        <v>3403</v>
      </c>
      <c r="G531" s="19">
        <f t="shared" si="71"/>
        <v>3403</v>
      </c>
      <c r="H531" s="41">
        <f t="shared" si="70"/>
        <v>100</v>
      </c>
    </row>
    <row r="532" spans="1:8" ht="45">
      <c r="A532" s="13" t="s">
        <v>40</v>
      </c>
      <c r="B532" s="14" t="s">
        <v>119</v>
      </c>
      <c r="C532" s="14" t="s">
        <v>14</v>
      </c>
      <c r="D532" s="21" t="s">
        <v>320</v>
      </c>
      <c r="E532" s="21" t="s">
        <v>41</v>
      </c>
      <c r="F532" s="19">
        <f t="shared" si="71"/>
        <v>3403</v>
      </c>
      <c r="G532" s="19">
        <f t="shared" si="71"/>
        <v>3403</v>
      </c>
      <c r="H532" s="41">
        <f t="shared" si="70"/>
        <v>100</v>
      </c>
    </row>
    <row r="533" spans="1:8" ht="45">
      <c r="A533" s="13" t="s">
        <v>42</v>
      </c>
      <c r="B533" s="14" t="s">
        <v>119</v>
      </c>
      <c r="C533" s="14" t="s">
        <v>14</v>
      </c>
      <c r="D533" s="21" t="s">
        <v>320</v>
      </c>
      <c r="E533" s="21" t="s">
        <v>43</v>
      </c>
      <c r="F533" s="19">
        <f t="shared" si="71"/>
        <v>3403</v>
      </c>
      <c r="G533" s="19">
        <f t="shared" si="71"/>
        <v>3403</v>
      </c>
      <c r="H533" s="41">
        <f t="shared" si="70"/>
        <v>100</v>
      </c>
    </row>
    <row r="534" spans="1:8">
      <c r="A534" s="13" t="s">
        <v>412</v>
      </c>
      <c r="B534" s="14" t="s">
        <v>119</v>
      </c>
      <c r="C534" s="14" t="s">
        <v>14</v>
      </c>
      <c r="D534" s="21" t="s">
        <v>320</v>
      </c>
      <c r="E534" s="21" t="s">
        <v>395</v>
      </c>
      <c r="F534" s="19">
        <v>3403</v>
      </c>
      <c r="G534" s="19">
        <v>3403</v>
      </c>
      <c r="H534" s="41">
        <f t="shared" si="70"/>
        <v>100</v>
      </c>
    </row>
    <row r="535" spans="1:8" ht="30">
      <c r="A535" s="13" t="s">
        <v>204</v>
      </c>
      <c r="B535" s="14" t="s">
        <v>119</v>
      </c>
      <c r="C535" s="14" t="s">
        <v>14</v>
      </c>
      <c r="D535" s="21" t="s">
        <v>247</v>
      </c>
      <c r="E535" s="21" t="s">
        <v>1</v>
      </c>
      <c r="F535" s="19">
        <f t="shared" ref="F535:G537" si="72">F536</f>
        <v>737000</v>
      </c>
      <c r="G535" s="19">
        <f t="shared" si="72"/>
        <v>737000</v>
      </c>
      <c r="H535" s="41">
        <f t="shared" si="70"/>
        <v>100</v>
      </c>
    </row>
    <row r="536" spans="1:8" ht="45">
      <c r="A536" s="13" t="s">
        <v>173</v>
      </c>
      <c r="B536" s="14" t="s">
        <v>119</v>
      </c>
      <c r="C536" s="14" t="s">
        <v>14</v>
      </c>
      <c r="D536" s="21" t="s">
        <v>247</v>
      </c>
      <c r="E536" s="21" t="s">
        <v>69</v>
      </c>
      <c r="F536" s="19">
        <f t="shared" si="72"/>
        <v>737000</v>
      </c>
      <c r="G536" s="19">
        <f t="shared" si="72"/>
        <v>737000</v>
      </c>
      <c r="H536" s="41">
        <f t="shared" si="70"/>
        <v>100</v>
      </c>
    </row>
    <row r="537" spans="1:8">
      <c r="A537" s="13" t="s">
        <v>174</v>
      </c>
      <c r="B537" s="14" t="s">
        <v>119</v>
      </c>
      <c r="C537" s="14" t="s">
        <v>14</v>
      </c>
      <c r="D537" s="21" t="s">
        <v>247</v>
      </c>
      <c r="E537" s="21" t="s">
        <v>175</v>
      </c>
      <c r="F537" s="19">
        <f t="shared" si="72"/>
        <v>737000</v>
      </c>
      <c r="G537" s="19">
        <f t="shared" si="72"/>
        <v>737000</v>
      </c>
      <c r="H537" s="41">
        <f t="shared" si="70"/>
        <v>100</v>
      </c>
    </row>
    <row r="538" spans="1:8" ht="30">
      <c r="A538" s="13" t="s">
        <v>425</v>
      </c>
      <c r="B538" s="14" t="s">
        <v>119</v>
      </c>
      <c r="C538" s="14" t="s">
        <v>14</v>
      </c>
      <c r="D538" s="21" t="s">
        <v>247</v>
      </c>
      <c r="E538" s="21" t="s">
        <v>424</v>
      </c>
      <c r="F538" s="19">
        <v>737000</v>
      </c>
      <c r="G538" s="19">
        <v>737000</v>
      </c>
      <c r="H538" s="41">
        <f t="shared" si="70"/>
        <v>100</v>
      </c>
    </row>
    <row r="539" spans="1:8" ht="30">
      <c r="A539" s="13" t="s">
        <v>204</v>
      </c>
      <c r="B539" s="14" t="s">
        <v>119</v>
      </c>
      <c r="C539" s="14" t="s">
        <v>14</v>
      </c>
      <c r="D539" s="21" t="s">
        <v>248</v>
      </c>
      <c r="E539" s="21" t="s">
        <v>1</v>
      </c>
      <c r="F539" s="19">
        <f t="shared" ref="F539:G541" si="73">F540</f>
        <v>92000</v>
      </c>
      <c r="G539" s="19">
        <f t="shared" si="73"/>
        <v>92000</v>
      </c>
      <c r="H539" s="41">
        <f t="shared" si="70"/>
        <v>100</v>
      </c>
    </row>
    <row r="540" spans="1:8" ht="45">
      <c r="A540" s="13" t="s">
        <v>173</v>
      </c>
      <c r="B540" s="14" t="s">
        <v>119</v>
      </c>
      <c r="C540" s="14" t="s">
        <v>14</v>
      </c>
      <c r="D540" s="21" t="s">
        <v>248</v>
      </c>
      <c r="E540" s="21" t="s">
        <v>69</v>
      </c>
      <c r="F540" s="19">
        <f t="shared" si="73"/>
        <v>92000</v>
      </c>
      <c r="G540" s="19">
        <f t="shared" si="73"/>
        <v>92000</v>
      </c>
      <c r="H540" s="41">
        <f t="shared" si="70"/>
        <v>100</v>
      </c>
    </row>
    <row r="541" spans="1:8">
      <c r="A541" s="13" t="s">
        <v>174</v>
      </c>
      <c r="B541" s="14" t="s">
        <v>119</v>
      </c>
      <c r="C541" s="14" t="s">
        <v>14</v>
      </c>
      <c r="D541" s="21" t="s">
        <v>248</v>
      </c>
      <c r="E541" s="21" t="s">
        <v>175</v>
      </c>
      <c r="F541" s="19">
        <f t="shared" si="73"/>
        <v>92000</v>
      </c>
      <c r="G541" s="19">
        <f t="shared" si="73"/>
        <v>92000</v>
      </c>
      <c r="H541" s="41">
        <f t="shared" si="70"/>
        <v>100</v>
      </c>
    </row>
    <row r="542" spans="1:8" ht="30">
      <c r="A542" s="13" t="s">
        <v>425</v>
      </c>
      <c r="B542" s="14" t="s">
        <v>119</v>
      </c>
      <c r="C542" s="14" t="s">
        <v>14</v>
      </c>
      <c r="D542" s="21" t="s">
        <v>248</v>
      </c>
      <c r="E542" s="21" t="s">
        <v>424</v>
      </c>
      <c r="F542" s="19">
        <v>92000</v>
      </c>
      <c r="G542" s="19">
        <v>92000</v>
      </c>
      <c r="H542" s="41">
        <f t="shared" si="70"/>
        <v>100</v>
      </c>
    </row>
    <row r="543" spans="1:8" ht="45">
      <c r="A543" s="13" t="s">
        <v>311</v>
      </c>
      <c r="B543" s="14" t="s">
        <v>119</v>
      </c>
      <c r="C543" s="14" t="s">
        <v>14</v>
      </c>
      <c r="D543" s="21" t="s">
        <v>319</v>
      </c>
      <c r="E543" s="21" t="s">
        <v>1</v>
      </c>
      <c r="F543" s="19">
        <f t="shared" ref="F543:G545" si="74">F544</f>
        <v>166378</v>
      </c>
      <c r="G543" s="19">
        <f t="shared" si="74"/>
        <v>166378</v>
      </c>
      <c r="H543" s="41">
        <f t="shared" si="70"/>
        <v>100</v>
      </c>
    </row>
    <row r="544" spans="1:8" ht="45">
      <c r="A544" s="13" t="s">
        <v>173</v>
      </c>
      <c r="B544" s="14" t="s">
        <v>119</v>
      </c>
      <c r="C544" s="14" t="s">
        <v>14</v>
      </c>
      <c r="D544" s="21" t="s">
        <v>319</v>
      </c>
      <c r="E544" s="21" t="s">
        <v>69</v>
      </c>
      <c r="F544" s="19">
        <f t="shared" si="74"/>
        <v>166378</v>
      </c>
      <c r="G544" s="19">
        <f t="shared" si="74"/>
        <v>166378</v>
      </c>
      <c r="H544" s="41">
        <f t="shared" si="70"/>
        <v>100</v>
      </c>
    </row>
    <row r="545" spans="1:8">
      <c r="A545" s="13" t="s">
        <v>174</v>
      </c>
      <c r="B545" s="14" t="s">
        <v>119</v>
      </c>
      <c r="C545" s="14" t="s">
        <v>14</v>
      </c>
      <c r="D545" s="21" t="s">
        <v>319</v>
      </c>
      <c r="E545" s="21" t="s">
        <v>175</v>
      </c>
      <c r="F545" s="19">
        <f t="shared" si="74"/>
        <v>166378</v>
      </c>
      <c r="G545" s="19">
        <f t="shared" si="74"/>
        <v>166378</v>
      </c>
      <c r="H545" s="41">
        <f t="shared" si="70"/>
        <v>100</v>
      </c>
    </row>
    <row r="546" spans="1:8" ht="30">
      <c r="A546" s="13" t="s">
        <v>425</v>
      </c>
      <c r="B546" s="14" t="s">
        <v>119</v>
      </c>
      <c r="C546" s="14" t="s">
        <v>14</v>
      </c>
      <c r="D546" s="21" t="s">
        <v>319</v>
      </c>
      <c r="E546" s="21" t="s">
        <v>424</v>
      </c>
      <c r="F546" s="19">
        <v>166378</v>
      </c>
      <c r="G546" s="19">
        <v>166378</v>
      </c>
      <c r="H546" s="41">
        <f t="shared" si="70"/>
        <v>100</v>
      </c>
    </row>
    <row r="547" spans="1:8" ht="30">
      <c r="A547" s="13" t="s">
        <v>249</v>
      </c>
      <c r="B547" s="14" t="s">
        <v>119</v>
      </c>
      <c r="C547" s="14" t="s">
        <v>14</v>
      </c>
      <c r="D547" s="21" t="s">
        <v>250</v>
      </c>
      <c r="E547" s="21" t="s">
        <v>1</v>
      </c>
      <c r="F547" s="19">
        <f>F548+F551+F556+F560+F564+F568</f>
        <v>11122770.49</v>
      </c>
      <c r="G547" s="19">
        <f>G548+G551+G556+G560+G564+G568</f>
        <v>10501755.51</v>
      </c>
      <c r="H547" s="41">
        <f t="shared" si="70"/>
        <v>94.41672395777357</v>
      </c>
    </row>
    <row r="548" spans="1:8" ht="30">
      <c r="A548" s="13" t="s">
        <v>251</v>
      </c>
      <c r="B548" s="14" t="s">
        <v>119</v>
      </c>
      <c r="C548" s="14" t="s">
        <v>14</v>
      </c>
      <c r="D548" s="21" t="s">
        <v>252</v>
      </c>
      <c r="E548" s="21" t="s">
        <v>1</v>
      </c>
      <c r="F548" s="19">
        <f>F549</f>
        <v>3421100</v>
      </c>
      <c r="G548" s="19">
        <f>G549</f>
        <v>3421100</v>
      </c>
      <c r="H548" s="41">
        <f t="shared" si="70"/>
        <v>100</v>
      </c>
    </row>
    <row r="549" spans="1:8">
      <c r="A549" s="13" t="s">
        <v>92</v>
      </c>
      <c r="B549" s="14" t="s">
        <v>119</v>
      </c>
      <c r="C549" s="14" t="s">
        <v>14</v>
      </c>
      <c r="D549" s="21" t="s">
        <v>252</v>
      </c>
      <c r="E549" s="21" t="s">
        <v>93</v>
      </c>
      <c r="F549" s="19">
        <f>F550</f>
        <v>3421100</v>
      </c>
      <c r="G549" s="19">
        <f>G550</f>
        <v>3421100</v>
      </c>
      <c r="H549" s="41">
        <f t="shared" si="70"/>
        <v>100</v>
      </c>
    </row>
    <row r="550" spans="1:8">
      <c r="A550" s="13" t="s">
        <v>375</v>
      </c>
      <c r="B550" s="14" t="s">
        <v>119</v>
      </c>
      <c r="C550" s="14" t="s">
        <v>14</v>
      </c>
      <c r="D550" s="21" t="s">
        <v>252</v>
      </c>
      <c r="E550" s="21" t="s">
        <v>376</v>
      </c>
      <c r="F550" s="19">
        <v>3421100</v>
      </c>
      <c r="G550" s="19">
        <v>3421100</v>
      </c>
      <c r="H550" s="41">
        <f t="shared" si="70"/>
        <v>100</v>
      </c>
    </row>
    <row r="551" spans="1:8" ht="45">
      <c r="A551" s="13" t="s">
        <v>253</v>
      </c>
      <c r="B551" s="14" t="s">
        <v>119</v>
      </c>
      <c r="C551" s="14" t="s">
        <v>14</v>
      </c>
      <c r="D551" s="21" t="s">
        <v>254</v>
      </c>
      <c r="E551" s="21" t="s">
        <v>1</v>
      </c>
      <c r="F551" s="19">
        <f>F552</f>
        <v>6945366.6100000003</v>
      </c>
      <c r="G551" s="19">
        <f>G552</f>
        <v>6324366.6100000003</v>
      </c>
      <c r="H551" s="41">
        <f t="shared" si="70"/>
        <v>91.058787320083596</v>
      </c>
    </row>
    <row r="552" spans="1:8" ht="45">
      <c r="A552" s="13" t="s">
        <v>173</v>
      </c>
      <c r="B552" s="14" t="s">
        <v>119</v>
      </c>
      <c r="C552" s="14" t="s">
        <v>14</v>
      </c>
      <c r="D552" s="21" t="s">
        <v>254</v>
      </c>
      <c r="E552" s="21" t="s">
        <v>69</v>
      </c>
      <c r="F552" s="19">
        <f>F553</f>
        <v>6945366.6100000003</v>
      </c>
      <c r="G552" s="19">
        <f>G553</f>
        <v>6324366.6100000003</v>
      </c>
      <c r="H552" s="41">
        <f t="shared" si="70"/>
        <v>91.058787320083596</v>
      </c>
    </row>
    <row r="553" spans="1:8">
      <c r="A553" s="13" t="s">
        <v>174</v>
      </c>
      <c r="B553" s="14" t="s">
        <v>119</v>
      </c>
      <c r="C553" s="14" t="s">
        <v>14</v>
      </c>
      <c r="D553" s="21" t="s">
        <v>254</v>
      </c>
      <c r="E553" s="21" t="s">
        <v>175</v>
      </c>
      <c r="F553" s="19">
        <f>F554+F555</f>
        <v>6945366.6100000003</v>
      </c>
      <c r="G553" s="19">
        <f>G554+G555</f>
        <v>6324366.6100000003</v>
      </c>
      <c r="H553" s="41">
        <f t="shared" si="70"/>
        <v>91.058787320083596</v>
      </c>
    </row>
    <row r="554" spans="1:8" ht="90">
      <c r="A554" s="13" t="s">
        <v>423</v>
      </c>
      <c r="B554" s="14" t="s">
        <v>119</v>
      </c>
      <c r="C554" s="14" t="s">
        <v>14</v>
      </c>
      <c r="D554" s="21" t="s">
        <v>254</v>
      </c>
      <c r="E554" s="21" t="s">
        <v>422</v>
      </c>
      <c r="F554" s="19">
        <v>6589376.0800000001</v>
      </c>
      <c r="G554" s="19">
        <v>5968376.0800000001</v>
      </c>
      <c r="H554" s="41">
        <f t="shared" si="70"/>
        <v>90.575739000770454</v>
      </c>
    </row>
    <row r="555" spans="1:8" ht="30">
      <c r="A555" s="13" t="s">
        <v>425</v>
      </c>
      <c r="B555" s="14" t="s">
        <v>119</v>
      </c>
      <c r="C555" s="14" t="s">
        <v>14</v>
      </c>
      <c r="D555" s="21" t="s">
        <v>254</v>
      </c>
      <c r="E555" s="21" t="s">
        <v>424</v>
      </c>
      <c r="F555" s="19">
        <f>341690.53+14300</f>
        <v>355990.53</v>
      </c>
      <c r="G555" s="19">
        <f>341690.53+14300</f>
        <v>355990.53</v>
      </c>
      <c r="H555" s="41">
        <f t="shared" si="70"/>
        <v>100</v>
      </c>
    </row>
    <row r="556" spans="1:8">
      <c r="A556" s="13" t="s">
        <v>317</v>
      </c>
      <c r="B556" s="14" t="s">
        <v>119</v>
      </c>
      <c r="C556" s="14" t="s">
        <v>14</v>
      </c>
      <c r="D556" s="21" t="s">
        <v>316</v>
      </c>
      <c r="E556" s="21" t="s">
        <v>1</v>
      </c>
      <c r="F556" s="19">
        <f t="shared" ref="F556:G558" si="75">F557</f>
        <v>100000</v>
      </c>
      <c r="G556" s="19">
        <f t="shared" si="75"/>
        <v>99997.99</v>
      </c>
      <c r="H556" s="41">
        <f t="shared" si="70"/>
        <v>99.997990000000001</v>
      </c>
    </row>
    <row r="557" spans="1:8" ht="45">
      <c r="A557" s="13" t="s">
        <v>173</v>
      </c>
      <c r="B557" s="14" t="s">
        <v>119</v>
      </c>
      <c r="C557" s="14" t="s">
        <v>14</v>
      </c>
      <c r="D557" s="21" t="s">
        <v>316</v>
      </c>
      <c r="E557" s="21" t="s">
        <v>69</v>
      </c>
      <c r="F557" s="19">
        <f t="shared" si="75"/>
        <v>100000</v>
      </c>
      <c r="G557" s="19">
        <f t="shared" si="75"/>
        <v>99997.99</v>
      </c>
      <c r="H557" s="41">
        <f t="shared" si="70"/>
        <v>99.997990000000001</v>
      </c>
    </row>
    <row r="558" spans="1:8">
      <c r="A558" s="13" t="s">
        <v>174</v>
      </c>
      <c r="B558" s="14" t="s">
        <v>119</v>
      </c>
      <c r="C558" s="14" t="s">
        <v>14</v>
      </c>
      <c r="D558" s="21" t="s">
        <v>316</v>
      </c>
      <c r="E558" s="21" t="s">
        <v>175</v>
      </c>
      <c r="F558" s="19">
        <f t="shared" si="75"/>
        <v>100000</v>
      </c>
      <c r="G558" s="19">
        <f t="shared" si="75"/>
        <v>99997.99</v>
      </c>
      <c r="H558" s="41">
        <f t="shared" si="70"/>
        <v>99.997990000000001</v>
      </c>
    </row>
    <row r="559" spans="1:8" ht="30">
      <c r="A559" s="13" t="s">
        <v>425</v>
      </c>
      <c r="B559" s="14" t="s">
        <v>119</v>
      </c>
      <c r="C559" s="14" t="s">
        <v>14</v>
      </c>
      <c r="D559" s="21" t="s">
        <v>316</v>
      </c>
      <c r="E559" s="21" t="s">
        <v>424</v>
      </c>
      <c r="F559" s="19">
        <v>100000</v>
      </c>
      <c r="G559" s="19">
        <v>99997.99</v>
      </c>
      <c r="H559" s="41">
        <f t="shared" si="70"/>
        <v>99.997990000000001</v>
      </c>
    </row>
    <row r="560" spans="1:8" ht="30">
      <c r="A560" s="24" t="s">
        <v>255</v>
      </c>
      <c r="B560" s="14" t="s">
        <v>119</v>
      </c>
      <c r="C560" s="14" t="s">
        <v>14</v>
      </c>
      <c r="D560" s="21" t="s">
        <v>256</v>
      </c>
      <c r="E560" s="21" t="s">
        <v>1</v>
      </c>
      <c r="F560" s="19">
        <f t="shared" ref="F560:G562" si="76">F561</f>
        <v>220194.41</v>
      </c>
      <c r="G560" s="19">
        <f t="shared" si="76"/>
        <v>220181.44</v>
      </c>
      <c r="H560" s="41">
        <f t="shared" si="70"/>
        <v>99.994109750560881</v>
      </c>
    </row>
    <row r="561" spans="1:8" ht="45">
      <c r="A561" s="24" t="s">
        <v>173</v>
      </c>
      <c r="B561" s="14" t="s">
        <v>119</v>
      </c>
      <c r="C561" s="14" t="s">
        <v>14</v>
      </c>
      <c r="D561" s="21" t="s">
        <v>256</v>
      </c>
      <c r="E561" s="21" t="s">
        <v>69</v>
      </c>
      <c r="F561" s="19">
        <f t="shared" si="76"/>
        <v>220194.41</v>
      </c>
      <c r="G561" s="19">
        <f t="shared" si="76"/>
        <v>220181.44</v>
      </c>
      <c r="H561" s="41">
        <f t="shared" si="70"/>
        <v>99.994109750560881</v>
      </c>
    </row>
    <row r="562" spans="1:8">
      <c r="A562" s="24" t="s">
        <v>174</v>
      </c>
      <c r="B562" s="14" t="s">
        <v>119</v>
      </c>
      <c r="C562" s="14" t="s">
        <v>14</v>
      </c>
      <c r="D562" s="21" t="s">
        <v>256</v>
      </c>
      <c r="E562" s="21" t="s">
        <v>175</v>
      </c>
      <c r="F562" s="19">
        <f t="shared" si="76"/>
        <v>220194.41</v>
      </c>
      <c r="G562" s="19">
        <f t="shared" si="76"/>
        <v>220181.44</v>
      </c>
      <c r="H562" s="41">
        <f t="shared" si="70"/>
        <v>99.994109750560881</v>
      </c>
    </row>
    <row r="563" spans="1:8" ht="30">
      <c r="A563" s="13" t="s">
        <v>425</v>
      </c>
      <c r="B563" s="14" t="s">
        <v>119</v>
      </c>
      <c r="C563" s="14" t="s">
        <v>14</v>
      </c>
      <c r="D563" s="21" t="s">
        <v>256</v>
      </c>
      <c r="E563" s="21" t="s">
        <v>424</v>
      </c>
      <c r="F563" s="19">
        <v>220194.41</v>
      </c>
      <c r="G563" s="19">
        <v>220181.44</v>
      </c>
      <c r="H563" s="41">
        <f t="shared" si="70"/>
        <v>99.994109750560881</v>
      </c>
    </row>
    <row r="564" spans="1:8" ht="45">
      <c r="A564" s="24" t="s">
        <v>311</v>
      </c>
      <c r="B564" s="14" t="s">
        <v>119</v>
      </c>
      <c r="C564" s="14" t="s">
        <v>14</v>
      </c>
      <c r="D564" s="21" t="s">
        <v>318</v>
      </c>
      <c r="E564" s="21" t="s">
        <v>1</v>
      </c>
      <c r="F564" s="19">
        <f t="shared" ref="F564:G566" si="77">F565</f>
        <v>371100</v>
      </c>
      <c r="G564" s="19">
        <f t="shared" si="77"/>
        <v>371100</v>
      </c>
      <c r="H564" s="41">
        <f t="shared" si="70"/>
        <v>100</v>
      </c>
    </row>
    <row r="565" spans="1:8" ht="45">
      <c r="A565" s="24" t="s">
        <v>173</v>
      </c>
      <c r="B565" s="14" t="s">
        <v>119</v>
      </c>
      <c r="C565" s="14" t="s">
        <v>14</v>
      </c>
      <c r="D565" s="21" t="s">
        <v>318</v>
      </c>
      <c r="E565" s="21" t="s">
        <v>69</v>
      </c>
      <c r="F565" s="19">
        <f t="shared" si="77"/>
        <v>371100</v>
      </c>
      <c r="G565" s="19">
        <f t="shared" si="77"/>
        <v>371100</v>
      </c>
      <c r="H565" s="41">
        <f t="shared" si="70"/>
        <v>100</v>
      </c>
    </row>
    <row r="566" spans="1:8">
      <c r="A566" s="24" t="s">
        <v>174</v>
      </c>
      <c r="B566" s="14" t="s">
        <v>119</v>
      </c>
      <c r="C566" s="14" t="s">
        <v>14</v>
      </c>
      <c r="D566" s="21" t="s">
        <v>318</v>
      </c>
      <c r="E566" s="21" t="s">
        <v>175</v>
      </c>
      <c r="F566" s="19">
        <f t="shared" si="77"/>
        <v>371100</v>
      </c>
      <c r="G566" s="19">
        <f t="shared" si="77"/>
        <v>371100</v>
      </c>
      <c r="H566" s="41">
        <f t="shared" si="70"/>
        <v>100</v>
      </c>
    </row>
    <row r="567" spans="1:8" ht="30">
      <c r="A567" s="13" t="s">
        <v>425</v>
      </c>
      <c r="B567" s="14" t="s">
        <v>119</v>
      </c>
      <c r="C567" s="14" t="s">
        <v>14</v>
      </c>
      <c r="D567" s="21" t="s">
        <v>318</v>
      </c>
      <c r="E567" s="21" t="s">
        <v>424</v>
      </c>
      <c r="F567" s="19">
        <v>371100</v>
      </c>
      <c r="G567" s="19">
        <v>371100</v>
      </c>
      <c r="H567" s="41">
        <f t="shared" si="70"/>
        <v>100</v>
      </c>
    </row>
    <row r="568" spans="1:8" ht="30">
      <c r="A568" s="24" t="s">
        <v>204</v>
      </c>
      <c r="B568" s="14" t="s">
        <v>119</v>
      </c>
      <c r="C568" s="14" t="s">
        <v>14</v>
      </c>
      <c r="D568" s="21" t="s">
        <v>258</v>
      </c>
      <c r="E568" s="21" t="s">
        <v>1</v>
      </c>
      <c r="F568" s="19">
        <f t="shared" ref="F568:G570" si="78">F569</f>
        <v>65009.47</v>
      </c>
      <c r="G568" s="19">
        <f t="shared" si="78"/>
        <v>65009.47</v>
      </c>
      <c r="H568" s="41">
        <f t="shared" si="70"/>
        <v>100</v>
      </c>
    </row>
    <row r="569" spans="1:8" ht="45">
      <c r="A569" s="24" t="s">
        <v>173</v>
      </c>
      <c r="B569" s="14" t="s">
        <v>119</v>
      </c>
      <c r="C569" s="14" t="s">
        <v>14</v>
      </c>
      <c r="D569" s="21" t="s">
        <v>258</v>
      </c>
      <c r="E569" s="21" t="s">
        <v>69</v>
      </c>
      <c r="F569" s="19">
        <f t="shared" si="78"/>
        <v>65009.47</v>
      </c>
      <c r="G569" s="19">
        <f t="shared" si="78"/>
        <v>65009.47</v>
      </c>
      <c r="H569" s="41">
        <f t="shared" si="70"/>
        <v>100</v>
      </c>
    </row>
    <row r="570" spans="1:8">
      <c r="A570" s="24" t="s">
        <v>174</v>
      </c>
      <c r="B570" s="14" t="s">
        <v>119</v>
      </c>
      <c r="C570" s="14" t="s">
        <v>14</v>
      </c>
      <c r="D570" s="21" t="s">
        <v>258</v>
      </c>
      <c r="E570" s="21" t="s">
        <v>175</v>
      </c>
      <c r="F570" s="19">
        <f t="shared" si="78"/>
        <v>65009.47</v>
      </c>
      <c r="G570" s="19">
        <f t="shared" si="78"/>
        <v>65009.47</v>
      </c>
      <c r="H570" s="41">
        <f t="shared" si="70"/>
        <v>100</v>
      </c>
    </row>
    <row r="571" spans="1:8" ht="30">
      <c r="A571" s="13" t="s">
        <v>425</v>
      </c>
      <c r="B571" s="14" t="s">
        <v>119</v>
      </c>
      <c r="C571" s="14" t="s">
        <v>14</v>
      </c>
      <c r="D571" s="21" t="s">
        <v>258</v>
      </c>
      <c r="E571" s="21" t="s">
        <v>424</v>
      </c>
      <c r="F571" s="19">
        <v>65009.47</v>
      </c>
      <c r="G571" s="19">
        <v>65009.47</v>
      </c>
      <c r="H571" s="41">
        <f t="shared" si="70"/>
        <v>100</v>
      </c>
    </row>
    <row r="572" spans="1:8" ht="30">
      <c r="A572" s="13" t="s">
        <v>259</v>
      </c>
      <c r="B572" s="14" t="s">
        <v>119</v>
      </c>
      <c r="C572" s="14" t="s">
        <v>36</v>
      </c>
      <c r="D572" s="21" t="s">
        <v>16</v>
      </c>
      <c r="E572" s="21" t="s">
        <v>1</v>
      </c>
      <c r="F572" s="19">
        <f>F573</f>
        <v>6472832</v>
      </c>
      <c r="G572" s="19">
        <f>G573</f>
        <v>6464712.9299999997</v>
      </c>
      <c r="H572" s="41">
        <f t="shared" si="70"/>
        <v>99.874566959253684</v>
      </c>
    </row>
    <row r="573" spans="1:8" ht="75">
      <c r="A573" s="13" t="s">
        <v>198</v>
      </c>
      <c r="B573" s="14" t="s">
        <v>119</v>
      </c>
      <c r="C573" s="14" t="s">
        <v>36</v>
      </c>
      <c r="D573" s="21" t="s">
        <v>199</v>
      </c>
      <c r="E573" s="21" t="s">
        <v>1</v>
      </c>
      <c r="F573" s="19">
        <f>F574</f>
        <v>6472832</v>
      </c>
      <c r="G573" s="19">
        <f>G574</f>
        <v>6464712.9299999997</v>
      </c>
      <c r="H573" s="41">
        <f t="shared" si="70"/>
        <v>99.874566959253684</v>
      </c>
    </row>
    <row r="574" spans="1:8" ht="45">
      <c r="A574" s="13" t="s">
        <v>260</v>
      </c>
      <c r="B574" s="14" t="s">
        <v>119</v>
      </c>
      <c r="C574" s="14" t="s">
        <v>36</v>
      </c>
      <c r="D574" s="21" t="s">
        <v>261</v>
      </c>
      <c r="E574" s="21" t="s">
        <v>1</v>
      </c>
      <c r="F574" s="19">
        <f>F581+F594+F575</f>
        <v>6472832</v>
      </c>
      <c r="G574" s="19">
        <f>G581+G594+G575</f>
        <v>6464712.9299999997</v>
      </c>
      <c r="H574" s="41">
        <f t="shared" si="70"/>
        <v>99.874566959253684</v>
      </c>
    </row>
    <row r="575" spans="1:8" ht="45">
      <c r="A575" s="20" t="s">
        <v>33</v>
      </c>
      <c r="B575" s="14" t="s">
        <v>119</v>
      </c>
      <c r="C575" s="14" t="s">
        <v>36</v>
      </c>
      <c r="D575" s="14" t="s">
        <v>262</v>
      </c>
      <c r="E575" s="14" t="s">
        <v>1</v>
      </c>
      <c r="F575" s="19">
        <f t="shared" ref="F575:G579" si="79">F576</f>
        <v>1566210</v>
      </c>
      <c r="G575" s="19">
        <f t="shared" si="79"/>
        <v>1558092.0699999998</v>
      </c>
      <c r="H575" s="41">
        <f t="shared" si="70"/>
        <v>99.481683171477627</v>
      </c>
    </row>
    <row r="576" spans="1:8" ht="60">
      <c r="A576" s="13" t="s">
        <v>25</v>
      </c>
      <c r="B576" s="14" t="s">
        <v>119</v>
      </c>
      <c r="C576" s="14" t="s">
        <v>36</v>
      </c>
      <c r="D576" s="14" t="s">
        <v>262</v>
      </c>
      <c r="E576" s="14" t="s">
        <v>0</v>
      </c>
      <c r="F576" s="19">
        <f t="shared" si="79"/>
        <v>1566210</v>
      </c>
      <c r="G576" s="19">
        <f t="shared" si="79"/>
        <v>1558092.0699999998</v>
      </c>
      <c r="H576" s="41">
        <f t="shared" si="70"/>
        <v>99.481683171477627</v>
      </c>
    </row>
    <row r="577" spans="1:8" ht="30">
      <c r="A577" s="13" t="s">
        <v>32</v>
      </c>
      <c r="B577" s="14" t="s">
        <v>119</v>
      </c>
      <c r="C577" s="14" t="s">
        <v>36</v>
      </c>
      <c r="D577" s="14" t="s">
        <v>262</v>
      </c>
      <c r="E577" s="14" t="s">
        <v>27</v>
      </c>
      <c r="F577" s="19">
        <f>F578+F579+F580</f>
        <v>1566210</v>
      </c>
      <c r="G577" s="19">
        <f>G578+G579+G580</f>
        <v>1558092.0699999998</v>
      </c>
      <c r="H577" s="41">
        <f t="shared" si="70"/>
        <v>99.481683171477627</v>
      </c>
    </row>
    <row r="578" spans="1:8" ht="30">
      <c r="A578" s="13" t="s">
        <v>390</v>
      </c>
      <c r="B578" s="14" t="s">
        <v>119</v>
      </c>
      <c r="C578" s="14" t="s">
        <v>36</v>
      </c>
      <c r="D578" s="14" t="s">
        <v>262</v>
      </c>
      <c r="E578" s="14" t="s">
        <v>388</v>
      </c>
      <c r="F578" s="19">
        <v>1145200</v>
      </c>
      <c r="G578" s="19">
        <v>1145158.3899999999</v>
      </c>
      <c r="H578" s="41">
        <f t="shared" si="70"/>
        <v>99.99636657352427</v>
      </c>
    </row>
    <row r="579" spans="1:8" ht="60">
      <c r="A579" s="13" t="s">
        <v>393</v>
      </c>
      <c r="B579" s="14" t="s">
        <v>119</v>
      </c>
      <c r="C579" s="14" t="s">
        <v>36</v>
      </c>
      <c r="D579" s="14" t="s">
        <v>262</v>
      </c>
      <c r="E579" s="14" t="s">
        <v>392</v>
      </c>
      <c r="F579" s="19">
        <v>1200</v>
      </c>
      <c r="G579" s="19">
        <v>1200</v>
      </c>
      <c r="H579" s="41">
        <f t="shared" si="70"/>
        <v>100</v>
      </c>
    </row>
    <row r="580" spans="1:8" ht="75">
      <c r="A580" s="13" t="s">
        <v>391</v>
      </c>
      <c r="B580" s="14" t="s">
        <v>119</v>
      </c>
      <c r="C580" s="14" t="s">
        <v>36</v>
      </c>
      <c r="D580" s="14" t="s">
        <v>262</v>
      </c>
      <c r="E580" s="14" t="s">
        <v>389</v>
      </c>
      <c r="F580" s="19">
        <v>419810</v>
      </c>
      <c r="G580" s="19">
        <v>411733.68</v>
      </c>
      <c r="H580" s="41">
        <f t="shared" si="70"/>
        <v>98.076196374550392</v>
      </c>
    </row>
    <row r="581" spans="1:8" ht="45">
      <c r="A581" s="13" t="s">
        <v>263</v>
      </c>
      <c r="B581" s="14" t="s">
        <v>119</v>
      </c>
      <c r="C581" s="14" t="s">
        <v>36</v>
      </c>
      <c r="D581" s="21" t="s">
        <v>264</v>
      </c>
      <c r="E581" s="21" t="s">
        <v>1</v>
      </c>
      <c r="F581" s="19">
        <f>F582+F587+F590</f>
        <v>3846622</v>
      </c>
      <c r="G581" s="19">
        <f>G582+G587+G590</f>
        <v>3846620.86</v>
      </c>
      <c r="H581" s="41">
        <f t="shared" si="70"/>
        <v>99.999970363607332</v>
      </c>
    </row>
    <row r="582" spans="1:8" ht="60">
      <c r="A582" s="13" t="s">
        <v>25</v>
      </c>
      <c r="B582" s="14" t="s">
        <v>119</v>
      </c>
      <c r="C582" s="14" t="s">
        <v>36</v>
      </c>
      <c r="D582" s="21" t="s">
        <v>264</v>
      </c>
      <c r="E582" s="21" t="s">
        <v>0</v>
      </c>
      <c r="F582" s="19">
        <f>F583</f>
        <v>3601154</v>
      </c>
      <c r="G582" s="19">
        <f>G583</f>
        <v>3601153.82</v>
      </c>
      <c r="H582" s="41">
        <f t="shared" si="70"/>
        <v>99.999995001602258</v>
      </c>
    </row>
    <row r="583" spans="1:8" ht="30">
      <c r="A583" s="13" t="s">
        <v>308</v>
      </c>
      <c r="B583" s="14" t="s">
        <v>119</v>
      </c>
      <c r="C583" s="14" t="s">
        <v>36</v>
      </c>
      <c r="D583" s="21" t="s">
        <v>264</v>
      </c>
      <c r="E583" s="21" t="s">
        <v>99</v>
      </c>
      <c r="F583" s="19">
        <f>F584+F585+F586</f>
        <v>3601154</v>
      </c>
      <c r="G583" s="19">
        <f>G584+G585+G586</f>
        <v>3601153.82</v>
      </c>
      <c r="H583" s="41">
        <f t="shared" si="70"/>
        <v>99.999995001602258</v>
      </c>
    </row>
    <row r="584" spans="1:8">
      <c r="A584" s="13" t="s">
        <v>410</v>
      </c>
      <c r="B584" s="14" t="s">
        <v>119</v>
      </c>
      <c r="C584" s="14" t="s">
        <v>36</v>
      </c>
      <c r="D584" s="21" t="s">
        <v>264</v>
      </c>
      <c r="E584" s="21" t="s">
        <v>408</v>
      </c>
      <c r="F584" s="19">
        <v>2776772</v>
      </c>
      <c r="G584" s="19">
        <v>2776772</v>
      </c>
      <c r="H584" s="41">
        <f t="shared" si="70"/>
        <v>100</v>
      </c>
    </row>
    <row r="585" spans="1:8" ht="30">
      <c r="A585" s="13" t="s">
        <v>433</v>
      </c>
      <c r="B585" s="14" t="s">
        <v>119</v>
      </c>
      <c r="C585" s="14" t="s">
        <v>36</v>
      </c>
      <c r="D585" s="21" t="s">
        <v>264</v>
      </c>
      <c r="E585" s="21" t="s">
        <v>432</v>
      </c>
      <c r="F585" s="19">
        <v>780</v>
      </c>
      <c r="G585" s="19">
        <v>780</v>
      </c>
      <c r="H585" s="41">
        <f t="shared" si="70"/>
        <v>100</v>
      </c>
    </row>
    <row r="586" spans="1:8" ht="60">
      <c r="A586" s="13" t="s">
        <v>411</v>
      </c>
      <c r="B586" s="14" t="s">
        <v>119</v>
      </c>
      <c r="C586" s="14" t="s">
        <v>36</v>
      </c>
      <c r="D586" s="21" t="s">
        <v>264</v>
      </c>
      <c r="E586" s="21" t="s">
        <v>409</v>
      </c>
      <c r="F586" s="19">
        <v>823602</v>
      </c>
      <c r="G586" s="19">
        <v>823601.82</v>
      </c>
      <c r="H586" s="41">
        <f t="shared" si="70"/>
        <v>99.999978144783512</v>
      </c>
    </row>
    <row r="587" spans="1:8" ht="45">
      <c r="A587" s="13" t="s">
        <v>40</v>
      </c>
      <c r="B587" s="14" t="s">
        <v>119</v>
      </c>
      <c r="C587" s="14" t="s">
        <v>36</v>
      </c>
      <c r="D587" s="21" t="s">
        <v>264</v>
      </c>
      <c r="E587" s="21" t="s">
        <v>41</v>
      </c>
      <c r="F587" s="19">
        <f>F588</f>
        <v>215468</v>
      </c>
      <c r="G587" s="19">
        <f>G588</f>
        <v>215467.91</v>
      </c>
      <c r="H587" s="41">
        <f t="shared" si="70"/>
        <v>99.9999582304565</v>
      </c>
    </row>
    <row r="588" spans="1:8" ht="45">
      <c r="A588" s="13" t="s">
        <v>42</v>
      </c>
      <c r="B588" s="14" t="s">
        <v>119</v>
      </c>
      <c r="C588" s="14" t="s">
        <v>36</v>
      </c>
      <c r="D588" s="21" t="s">
        <v>264</v>
      </c>
      <c r="E588" s="21" t="s">
        <v>43</v>
      </c>
      <c r="F588" s="19">
        <f>F589</f>
        <v>215468</v>
      </c>
      <c r="G588" s="19">
        <f>G589</f>
        <v>215467.91</v>
      </c>
      <c r="H588" s="41">
        <f t="shared" si="70"/>
        <v>99.9999582304565</v>
      </c>
    </row>
    <row r="589" spans="1:8">
      <c r="A589" s="13" t="s">
        <v>412</v>
      </c>
      <c r="B589" s="14" t="s">
        <v>119</v>
      </c>
      <c r="C589" s="14" t="s">
        <v>36</v>
      </c>
      <c r="D589" s="21" t="s">
        <v>264</v>
      </c>
      <c r="E589" s="21" t="s">
        <v>395</v>
      </c>
      <c r="F589" s="19">
        <v>215468</v>
      </c>
      <c r="G589" s="19">
        <v>215467.91</v>
      </c>
      <c r="H589" s="41">
        <f t="shared" si="70"/>
        <v>99.9999582304565</v>
      </c>
    </row>
    <row r="590" spans="1:8">
      <c r="A590" s="13" t="s">
        <v>44</v>
      </c>
      <c r="B590" s="14" t="s">
        <v>119</v>
      </c>
      <c r="C590" s="14" t="s">
        <v>36</v>
      </c>
      <c r="D590" s="21" t="s">
        <v>264</v>
      </c>
      <c r="E590" s="21" t="s">
        <v>45</v>
      </c>
      <c r="F590" s="19">
        <f>F591</f>
        <v>30000</v>
      </c>
      <c r="G590" s="19">
        <f>G591</f>
        <v>29999.13</v>
      </c>
      <c r="H590" s="41">
        <f t="shared" si="70"/>
        <v>99.997100000000003</v>
      </c>
    </row>
    <row r="591" spans="1:8">
      <c r="A591" s="13" t="s">
        <v>46</v>
      </c>
      <c r="B591" s="14" t="s">
        <v>119</v>
      </c>
      <c r="C591" s="14" t="s">
        <v>36</v>
      </c>
      <c r="D591" s="21" t="s">
        <v>264</v>
      </c>
      <c r="E591" s="21" t="s">
        <v>47</v>
      </c>
      <c r="F591" s="19">
        <f>F592+F593</f>
        <v>30000</v>
      </c>
      <c r="G591" s="19">
        <f>G592+G593</f>
        <v>29999.13</v>
      </c>
      <c r="H591" s="41">
        <f t="shared" si="70"/>
        <v>99.997100000000003</v>
      </c>
    </row>
    <row r="592" spans="1:8" ht="30">
      <c r="A592" s="13" t="s">
        <v>405</v>
      </c>
      <c r="B592" s="14" t="s">
        <v>119</v>
      </c>
      <c r="C592" s="14" t="s">
        <v>36</v>
      </c>
      <c r="D592" s="21" t="s">
        <v>264</v>
      </c>
      <c r="E592" s="21" t="s">
        <v>402</v>
      </c>
      <c r="F592" s="19">
        <v>29339</v>
      </c>
      <c r="G592" s="19">
        <v>29339</v>
      </c>
      <c r="H592" s="41">
        <f t="shared" ref="H592:H655" si="80">G592/F592*100</f>
        <v>100</v>
      </c>
    </row>
    <row r="593" spans="1:8">
      <c r="A593" s="13" t="s">
        <v>407</v>
      </c>
      <c r="B593" s="14" t="s">
        <v>119</v>
      </c>
      <c r="C593" s="14" t="s">
        <v>36</v>
      </c>
      <c r="D593" s="21" t="s">
        <v>264</v>
      </c>
      <c r="E593" s="21" t="s">
        <v>403</v>
      </c>
      <c r="F593" s="19">
        <v>661</v>
      </c>
      <c r="G593" s="19">
        <v>660.13</v>
      </c>
      <c r="H593" s="41">
        <f t="shared" si="80"/>
        <v>99.868381240544622</v>
      </c>
    </row>
    <row r="594" spans="1:8">
      <c r="A594" s="13" t="s">
        <v>380</v>
      </c>
      <c r="B594" s="14" t="s">
        <v>119</v>
      </c>
      <c r="C594" s="14" t="s">
        <v>36</v>
      </c>
      <c r="D594" s="21" t="s">
        <v>381</v>
      </c>
      <c r="E594" s="21" t="s">
        <v>1</v>
      </c>
      <c r="F594" s="19">
        <f t="shared" ref="F594:G596" si="81">F595</f>
        <v>1060000</v>
      </c>
      <c r="G594" s="19">
        <f t="shared" si="81"/>
        <v>1060000</v>
      </c>
      <c r="H594" s="41">
        <f t="shared" si="80"/>
        <v>100</v>
      </c>
    </row>
    <row r="595" spans="1:8" ht="45">
      <c r="A595" s="24" t="s">
        <v>173</v>
      </c>
      <c r="B595" s="14" t="s">
        <v>119</v>
      </c>
      <c r="C595" s="14" t="s">
        <v>36</v>
      </c>
      <c r="D595" s="21" t="s">
        <v>381</v>
      </c>
      <c r="E595" s="21" t="s">
        <v>69</v>
      </c>
      <c r="F595" s="19">
        <f t="shared" si="81"/>
        <v>1060000</v>
      </c>
      <c r="G595" s="19">
        <f t="shared" si="81"/>
        <v>1060000</v>
      </c>
      <c r="H595" s="41">
        <f t="shared" si="80"/>
        <v>100</v>
      </c>
    </row>
    <row r="596" spans="1:8">
      <c r="A596" s="13" t="s">
        <v>70</v>
      </c>
      <c r="B596" s="14" t="s">
        <v>119</v>
      </c>
      <c r="C596" s="14" t="s">
        <v>36</v>
      </c>
      <c r="D596" s="21" t="s">
        <v>381</v>
      </c>
      <c r="E596" s="21" t="s">
        <v>71</v>
      </c>
      <c r="F596" s="19">
        <f t="shared" si="81"/>
        <v>1060000</v>
      </c>
      <c r="G596" s="19">
        <f t="shared" si="81"/>
        <v>1060000</v>
      </c>
      <c r="H596" s="41">
        <f t="shared" si="80"/>
        <v>100</v>
      </c>
    </row>
    <row r="597" spans="1:8" ht="30">
      <c r="A597" s="13" t="s">
        <v>434</v>
      </c>
      <c r="B597" s="14" t="s">
        <v>119</v>
      </c>
      <c r="C597" s="14" t="s">
        <v>36</v>
      </c>
      <c r="D597" s="21" t="s">
        <v>381</v>
      </c>
      <c r="E597" s="21" t="s">
        <v>435</v>
      </c>
      <c r="F597" s="19">
        <v>1060000</v>
      </c>
      <c r="G597" s="19">
        <v>1060000</v>
      </c>
      <c r="H597" s="41">
        <f t="shared" si="80"/>
        <v>100</v>
      </c>
    </row>
    <row r="598" spans="1:8" s="29" customFormat="1">
      <c r="A598" s="20" t="s">
        <v>265</v>
      </c>
      <c r="B598" s="21" t="s">
        <v>266</v>
      </c>
      <c r="C598" s="21" t="s">
        <v>15</v>
      </c>
      <c r="D598" s="21" t="s">
        <v>16</v>
      </c>
      <c r="E598" s="21" t="s">
        <v>1</v>
      </c>
      <c r="F598" s="19">
        <f>F599+F606+F613</f>
        <v>5506570</v>
      </c>
      <c r="G598" s="19">
        <f>G599+G606+G613</f>
        <v>5147607.28</v>
      </c>
      <c r="H598" s="41">
        <f t="shared" si="80"/>
        <v>93.481192103251203</v>
      </c>
    </row>
    <row r="599" spans="1:8" s="29" customFormat="1">
      <c r="A599" s="13" t="s">
        <v>267</v>
      </c>
      <c r="B599" s="21" t="s">
        <v>266</v>
      </c>
      <c r="C599" s="21" t="s">
        <v>14</v>
      </c>
      <c r="D599" s="21" t="s">
        <v>16</v>
      </c>
      <c r="E599" s="21" t="s">
        <v>1</v>
      </c>
      <c r="F599" s="19">
        <f>F600</f>
        <v>1571650</v>
      </c>
      <c r="G599" s="19">
        <f>G600</f>
        <v>1571648.31</v>
      </c>
      <c r="H599" s="41">
        <f t="shared" si="80"/>
        <v>99.999892469697457</v>
      </c>
    </row>
    <row r="600" spans="1:8" s="29" customFormat="1" ht="45">
      <c r="A600" s="16" t="s">
        <v>39</v>
      </c>
      <c r="B600" s="21" t="s">
        <v>266</v>
      </c>
      <c r="C600" s="21" t="s">
        <v>14</v>
      </c>
      <c r="D600" s="21" t="s">
        <v>20</v>
      </c>
      <c r="E600" s="21" t="s">
        <v>1</v>
      </c>
      <c r="F600" s="19">
        <f>F602</f>
        <v>1571650</v>
      </c>
      <c r="G600" s="19">
        <f>G602</f>
        <v>1571648.31</v>
      </c>
      <c r="H600" s="41">
        <f t="shared" si="80"/>
        <v>99.999892469697457</v>
      </c>
    </row>
    <row r="601" spans="1:8" s="29" customFormat="1" ht="45">
      <c r="A601" s="16" t="s">
        <v>21</v>
      </c>
      <c r="B601" s="21" t="s">
        <v>266</v>
      </c>
      <c r="C601" s="21" t="s">
        <v>14</v>
      </c>
      <c r="D601" s="21" t="s">
        <v>22</v>
      </c>
      <c r="E601" s="21" t="s">
        <v>1</v>
      </c>
      <c r="F601" s="19">
        <f>F602</f>
        <v>1571650</v>
      </c>
      <c r="G601" s="19">
        <f>G602</f>
        <v>1571648.31</v>
      </c>
      <c r="H601" s="41">
        <f t="shared" si="80"/>
        <v>99.999892469697457</v>
      </c>
    </row>
    <row r="602" spans="1:8" s="29" customFormat="1" ht="30">
      <c r="A602" s="13" t="s">
        <v>268</v>
      </c>
      <c r="B602" s="21" t="s">
        <v>266</v>
      </c>
      <c r="C602" s="21" t="s">
        <v>14</v>
      </c>
      <c r="D602" s="21" t="s">
        <v>269</v>
      </c>
      <c r="E602" s="21" t="s">
        <v>1</v>
      </c>
      <c r="F602" s="19">
        <f>F604</f>
        <v>1571650</v>
      </c>
      <c r="G602" s="19">
        <f>G604</f>
        <v>1571648.31</v>
      </c>
      <c r="H602" s="41">
        <f t="shared" si="80"/>
        <v>99.999892469697457</v>
      </c>
    </row>
    <row r="603" spans="1:8" s="29" customFormat="1" ht="30">
      <c r="A603" s="13" t="s">
        <v>223</v>
      </c>
      <c r="B603" s="21" t="s">
        <v>266</v>
      </c>
      <c r="C603" s="21" t="s">
        <v>14</v>
      </c>
      <c r="D603" s="21" t="s">
        <v>269</v>
      </c>
      <c r="E603" s="21" t="s">
        <v>224</v>
      </c>
      <c r="F603" s="19">
        <f>F604</f>
        <v>1571650</v>
      </c>
      <c r="G603" s="19">
        <f>G604</f>
        <v>1571648.31</v>
      </c>
      <c r="H603" s="41">
        <f t="shared" si="80"/>
        <v>99.999892469697457</v>
      </c>
    </row>
    <row r="604" spans="1:8" s="29" customFormat="1" ht="30">
      <c r="A604" s="13" t="s">
        <v>270</v>
      </c>
      <c r="B604" s="21" t="s">
        <v>266</v>
      </c>
      <c r="C604" s="21" t="s">
        <v>14</v>
      </c>
      <c r="D604" s="21" t="s">
        <v>269</v>
      </c>
      <c r="E604" s="21" t="s">
        <v>271</v>
      </c>
      <c r="F604" s="19">
        <f>F605</f>
        <v>1571650</v>
      </c>
      <c r="G604" s="19">
        <f>G605</f>
        <v>1571648.31</v>
      </c>
      <c r="H604" s="41">
        <f t="shared" si="80"/>
        <v>99.999892469697457</v>
      </c>
    </row>
    <row r="605" spans="1:8" s="29" customFormat="1" ht="30">
      <c r="A605" s="13" t="s">
        <v>421</v>
      </c>
      <c r="B605" s="21" t="s">
        <v>266</v>
      </c>
      <c r="C605" s="21" t="s">
        <v>14</v>
      </c>
      <c r="D605" s="21" t="s">
        <v>269</v>
      </c>
      <c r="E605" s="21" t="s">
        <v>420</v>
      </c>
      <c r="F605" s="19">
        <v>1571650</v>
      </c>
      <c r="G605" s="19">
        <v>1571648.31</v>
      </c>
      <c r="H605" s="41">
        <f t="shared" si="80"/>
        <v>99.999892469697457</v>
      </c>
    </row>
    <row r="606" spans="1:8">
      <c r="A606" s="13" t="s">
        <v>272</v>
      </c>
      <c r="B606" s="21" t="s">
        <v>266</v>
      </c>
      <c r="C606" s="21" t="s">
        <v>36</v>
      </c>
      <c r="D606" s="21" t="s">
        <v>16</v>
      </c>
      <c r="E606" s="21" t="s">
        <v>1</v>
      </c>
      <c r="F606" s="19">
        <f>F609</f>
        <v>3180000</v>
      </c>
      <c r="G606" s="19">
        <f>G609</f>
        <v>2821298.97</v>
      </c>
      <c r="H606" s="41">
        <f t="shared" si="80"/>
        <v>88.720093396226417</v>
      </c>
    </row>
    <row r="607" spans="1:8" ht="60">
      <c r="A607" s="13" t="s">
        <v>167</v>
      </c>
      <c r="B607" s="21" t="s">
        <v>266</v>
      </c>
      <c r="C607" s="21" t="s">
        <v>36</v>
      </c>
      <c r="D607" s="21" t="s">
        <v>168</v>
      </c>
      <c r="E607" s="21" t="s">
        <v>1</v>
      </c>
      <c r="F607" s="19">
        <f t="shared" ref="F607:G610" si="82">F608</f>
        <v>3180000</v>
      </c>
      <c r="G607" s="19">
        <f t="shared" si="82"/>
        <v>2821298.97</v>
      </c>
      <c r="H607" s="41">
        <f t="shared" si="80"/>
        <v>88.720093396226417</v>
      </c>
    </row>
    <row r="608" spans="1:8" ht="45">
      <c r="A608" s="13" t="s">
        <v>234</v>
      </c>
      <c r="B608" s="21" t="s">
        <v>266</v>
      </c>
      <c r="C608" s="21" t="s">
        <v>36</v>
      </c>
      <c r="D608" s="21" t="s">
        <v>235</v>
      </c>
      <c r="E608" s="21" t="s">
        <v>1</v>
      </c>
      <c r="F608" s="19">
        <f t="shared" si="82"/>
        <v>3180000</v>
      </c>
      <c r="G608" s="19">
        <f t="shared" si="82"/>
        <v>2821298.97</v>
      </c>
      <c r="H608" s="41">
        <f t="shared" si="80"/>
        <v>88.720093396226417</v>
      </c>
    </row>
    <row r="609" spans="1:8" ht="117.75" customHeight="1">
      <c r="A609" s="24" t="s">
        <v>273</v>
      </c>
      <c r="B609" s="21" t="s">
        <v>266</v>
      </c>
      <c r="C609" s="21" t="s">
        <v>36</v>
      </c>
      <c r="D609" s="21" t="s">
        <v>274</v>
      </c>
      <c r="E609" s="21" t="s">
        <v>1</v>
      </c>
      <c r="F609" s="19">
        <f t="shared" si="82"/>
        <v>3180000</v>
      </c>
      <c r="G609" s="19">
        <f t="shared" si="82"/>
        <v>2821298.97</v>
      </c>
      <c r="H609" s="41">
        <f t="shared" si="80"/>
        <v>88.720093396226417</v>
      </c>
    </row>
    <row r="610" spans="1:8" ht="30">
      <c r="A610" s="13" t="s">
        <v>223</v>
      </c>
      <c r="B610" s="21" t="s">
        <v>266</v>
      </c>
      <c r="C610" s="21" t="s">
        <v>36</v>
      </c>
      <c r="D610" s="21" t="s">
        <v>274</v>
      </c>
      <c r="E610" s="21" t="s">
        <v>224</v>
      </c>
      <c r="F610" s="19">
        <f t="shared" si="82"/>
        <v>3180000</v>
      </c>
      <c r="G610" s="19">
        <f t="shared" si="82"/>
        <v>2821298.97</v>
      </c>
      <c r="H610" s="41">
        <f t="shared" si="80"/>
        <v>88.720093396226417</v>
      </c>
    </row>
    <row r="611" spans="1:8" ht="30">
      <c r="A611" s="13" t="s">
        <v>270</v>
      </c>
      <c r="B611" s="21" t="s">
        <v>266</v>
      </c>
      <c r="C611" s="21" t="s">
        <v>36</v>
      </c>
      <c r="D611" s="21" t="s">
        <v>274</v>
      </c>
      <c r="E611" s="21" t="s">
        <v>271</v>
      </c>
      <c r="F611" s="19">
        <f>F612</f>
        <v>3180000</v>
      </c>
      <c r="G611" s="19">
        <f>G612</f>
        <v>2821298.97</v>
      </c>
      <c r="H611" s="41">
        <f t="shared" si="80"/>
        <v>88.720093396226417</v>
      </c>
    </row>
    <row r="612" spans="1:8" ht="45.75" customHeight="1">
      <c r="A612" s="13" t="s">
        <v>431</v>
      </c>
      <c r="B612" s="21" t="s">
        <v>266</v>
      </c>
      <c r="C612" s="21" t="s">
        <v>36</v>
      </c>
      <c r="D612" s="21" t="s">
        <v>274</v>
      </c>
      <c r="E612" s="21" t="s">
        <v>430</v>
      </c>
      <c r="F612" s="19">
        <v>3180000</v>
      </c>
      <c r="G612" s="19">
        <v>2821298.97</v>
      </c>
      <c r="H612" s="41">
        <f t="shared" si="80"/>
        <v>88.720093396226417</v>
      </c>
    </row>
    <row r="613" spans="1:8" ht="30">
      <c r="A613" s="13" t="s">
        <v>275</v>
      </c>
      <c r="B613" s="21" t="s">
        <v>266</v>
      </c>
      <c r="C613" s="21" t="s">
        <v>38</v>
      </c>
      <c r="D613" s="21" t="s">
        <v>16</v>
      </c>
      <c r="E613" s="21" t="s">
        <v>1</v>
      </c>
      <c r="F613" s="19">
        <f t="shared" ref="F613:G614" si="83">F614</f>
        <v>754920</v>
      </c>
      <c r="G613" s="19">
        <f t="shared" si="83"/>
        <v>754660</v>
      </c>
      <c r="H613" s="41">
        <f t="shared" si="80"/>
        <v>99.965559264557839</v>
      </c>
    </row>
    <row r="614" spans="1:8" ht="65.25" customHeight="1">
      <c r="A614" s="13" t="s">
        <v>198</v>
      </c>
      <c r="B614" s="21" t="s">
        <v>266</v>
      </c>
      <c r="C614" s="21" t="s">
        <v>38</v>
      </c>
      <c r="D614" s="21" t="s">
        <v>199</v>
      </c>
      <c r="E614" s="21" t="s">
        <v>1</v>
      </c>
      <c r="F614" s="19">
        <f t="shared" si="83"/>
        <v>754920</v>
      </c>
      <c r="G614" s="19">
        <f t="shared" si="83"/>
        <v>754660</v>
      </c>
      <c r="H614" s="41">
        <f t="shared" si="80"/>
        <v>99.965559264557839</v>
      </c>
    </row>
    <row r="615" spans="1:8">
      <c r="A615" s="13" t="s">
        <v>276</v>
      </c>
      <c r="B615" s="21" t="s">
        <v>266</v>
      </c>
      <c r="C615" s="21" t="s">
        <v>38</v>
      </c>
      <c r="D615" s="21" t="s">
        <v>228</v>
      </c>
      <c r="E615" s="21" t="s">
        <v>1</v>
      </c>
      <c r="F615" s="19">
        <f>F619+F622+F626+F616</f>
        <v>754920</v>
      </c>
      <c r="G615" s="19">
        <f>G619+G622+G626+G616</f>
        <v>754660</v>
      </c>
      <c r="H615" s="41">
        <f t="shared" si="80"/>
        <v>99.965559264557839</v>
      </c>
    </row>
    <row r="616" spans="1:8" ht="45">
      <c r="A616" s="13" t="s">
        <v>40</v>
      </c>
      <c r="B616" s="21" t="s">
        <v>266</v>
      </c>
      <c r="C616" s="21" t="s">
        <v>38</v>
      </c>
      <c r="D616" s="21" t="s">
        <v>229</v>
      </c>
      <c r="E616" s="21" t="s">
        <v>41</v>
      </c>
      <c r="F616" s="19">
        <f t="shared" ref="F616:G618" si="84">F617</f>
        <v>70000</v>
      </c>
      <c r="G616" s="19">
        <f t="shared" si="84"/>
        <v>70000</v>
      </c>
      <c r="H616" s="41">
        <f t="shared" si="80"/>
        <v>100</v>
      </c>
    </row>
    <row r="617" spans="1:8" ht="30">
      <c r="A617" s="13" t="s">
        <v>100</v>
      </c>
      <c r="B617" s="21" t="s">
        <v>266</v>
      </c>
      <c r="C617" s="21" t="s">
        <v>38</v>
      </c>
      <c r="D617" s="21" t="s">
        <v>229</v>
      </c>
      <c r="E617" s="21" t="s">
        <v>43</v>
      </c>
      <c r="F617" s="19">
        <f>F618</f>
        <v>70000</v>
      </c>
      <c r="G617" s="19">
        <f>G618</f>
        <v>70000</v>
      </c>
      <c r="H617" s="41">
        <f t="shared" si="80"/>
        <v>100</v>
      </c>
    </row>
    <row r="618" spans="1:8">
      <c r="A618" s="13" t="s">
        <v>412</v>
      </c>
      <c r="B618" s="21" t="s">
        <v>266</v>
      </c>
      <c r="C618" s="21" t="s">
        <v>38</v>
      </c>
      <c r="D618" s="21" t="s">
        <v>229</v>
      </c>
      <c r="E618" s="21" t="s">
        <v>395</v>
      </c>
      <c r="F618" s="19">
        <v>70000</v>
      </c>
      <c r="G618" s="19">
        <v>70000</v>
      </c>
      <c r="H618" s="41">
        <f t="shared" si="80"/>
        <v>100</v>
      </c>
    </row>
    <row r="619" spans="1:8" ht="45">
      <c r="A619" s="24" t="s">
        <v>173</v>
      </c>
      <c r="B619" s="21" t="s">
        <v>266</v>
      </c>
      <c r="C619" s="21" t="s">
        <v>38</v>
      </c>
      <c r="D619" s="21" t="s">
        <v>229</v>
      </c>
      <c r="E619" s="21" t="s">
        <v>69</v>
      </c>
      <c r="F619" s="19">
        <f>F620</f>
        <v>165010</v>
      </c>
      <c r="G619" s="19">
        <f>G620</f>
        <v>164750</v>
      </c>
      <c r="H619" s="41">
        <f t="shared" si="80"/>
        <v>99.842433791891409</v>
      </c>
    </row>
    <row r="620" spans="1:8">
      <c r="A620" s="24" t="s">
        <v>174</v>
      </c>
      <c r="B620" s="21" t="s">
        <v>266</v>
      </c>
      <c r="C620" s="21" t="s">
        <v>38</v>
      </c>
      <c r="D620" s="21" t="s">
        <v>229</v>
      </c>
      <c r="E620" s="21" t="s">
        <v>175</v>
      </c>
      <c r="F620" s="19">
        <f>F621</f>
        <v>165010</v>
      </c>
      <c r="G620" s="19">
        <f>G621</f>
        <v>164750</v>
      </c>
      <c r="H620" s="41">
        <f t="shared" si="80"/>
        <v>99.842433791891409</v>
      </c>
    </row>
    <row r="621" spans="1:8" ht="30">
      <c r="A621" s="24" t="s">
        <v>425</v>
      </c>
      <c r="B621" s="21" t="s">
        <v>266</v>
      </c>
      <c r="C621" s="21" t="s">
        <v>38</v>
      </c>
      <c r="D621" s="21" t="s">
        <v>229</v>
      </c>
      <c r="E621" s="21" t="s">
        <v>424</v>
      </c>
      <c r="F621" s="19">
        <f>153400+11610</f>
        <v>165010</v>
      </c>
      <c r="G621" s="19">
        <f>153140+11610</f>
        <v>164750</v>
      </c>
      <c r="H621" s="41">
        <f t="shared" si="80"/>
        <v>99.842433791891409</v>
      </c>
    </row>
    <row r="622" spans="1:8" ht="63">
      <c r="A622" s="36" t="s">
        <v>350</v>
      </c>
      <c r="B622" s="21" t="s">
        <v>266</v>
      </c>
      <c r="C622" s="21" t="s">
        <v>38</v>
      </c>
      <c r="D622" s="21" t="s">
        <v>351</v>
      </c>
      <c r="E622" s="21" t="s">
        <v>1</v>
      </c>
      <c r="F622" s="19">
        <f t="shared" ref="F622:G624" si="85">F623</f>
        <v>88390</v>
      </c>
      <c r="G622" s="19">
        <f t="shared" si="85"/>
        <v>88390</v>
      </c>
      <c r="H622" s="41">
        <f t="shared" si="80"/>
        <v>100</v>
      </c>
    </row>
    <row r="623" spans="1:8" ht="63">
      <c r="A623" s="34" t="s">
        <v>173</v>
      </c>
      <c r="B623" s="21" t="s">
        <v>266</v>
      </c>
      <c r="C623" s="21" t="s">
        <v>38</v>
      </c>
      <c r="D623" s="21" t="s">
        <v>351</v>
      </c>
      <c r="E623" s="21" t="s">
        <v>69</v>
      </c>
      <c r="F623" s="19">
        <f t="shared" si="85"/>
        <v>88390</v>
      </c>
      <c r="G623" s="19">
        <f t="shared" si="85"/>
        <v>88390</v>
      </c>
      <c r="H623" s="41">
        <f t="shared" si="80"/>
        <v>100</v>
      </c>
    </row>
    <row r="624" spans="1:8" ht="15.75">
      <c r="A624" s="34" t="s">
        <v>174</v>
      </c>
      <c r="B624" s="21" t="s">
        <v>266</v>
      </c>
      <c r="C624" s="21" t="s">
        <v>38</v>
      </c>
      <c r="D624" s="21" t="s">
        <v>351</v>
      </c>
      <c r="E624" s="21" t="s">
        <v>175</v>
      </c>
      <c r="F624" s="19">
        <f t="shared" si="85"/>
        <v>88390</v>
      </c>
      <c r="G624" s="19">
        <f t="shared" si="85"/>
        <v>88390</v>
      </c>
      <c r="H624" s="41">
        <f t="shared" si="80"/>
        <v>100</v>
      </c>
    </row>
    <row r="625" spans="1:8" ht="30">
      <c r="A625" s="40" t="s">
        <v>425</v>
      </c>
      <c r="B625" s="21" t="s">
        <v>266</v>
      </c>
      <c r="C625" s="21" t="s">
        <v>38</v>
      </c>
      <c r="D625" s="21" t="s">
        <v>351</v>
      </c>
      <c r="E625" s="21" t="s">
        <v>424</v>
      </c>
      <c r="F625" s="19">
        <v>88390</v>
      </c>
      <c r="G625" s="19">
        <v>88390</v>
      </c>
      <c r="H625" s="41">
        <f t="shared" si="80"/>
        <v>100</v>
      </c>
    </row>
    <row r="626" spans="1:8" ht="94.5">
      <c r="A626" s="36" t="s">
        <v>340</v>
      </c>
      <c r="B626" s="21" t="s">
        <v>266</v>
      </c>
      <c r="C626" s="21" t="s">
        <v>38</v>
      </c>
      <c r="D626" s="21" t="s">
        <v>352</v>
      </c>
      <c r="E626" s="21" t="s">
        <v>1</v>
      </c>
      <c r="F626" s="19">
        <f t="shared" ref="F626:G628" si="86">F627</f>
        <v>431520</v>
      </c>
      <c r="G626" s="19">
        <f t="shared" si="86"/>
        <v>431520</v>
      </c>
      <c r="H626" s="41">
        <f t="shared" si="80"/>
        <v>100</v>
      </c>
    </row>
    <row r="627" spans="1:8" ht="69" customHeight="1">
      <c r="A627" s="34" t="s">
        <v>173</v>
      </c>
      <c r="B627" s="21" t="s">
        <v>266</v>
      </c>
      <c r="C627" s="21" t="s">
        <v>38</v>
      </c>
      <c r="D627" s="21" t="s">
        <v>352</v>
      </c>
      <c r="E627" s="21" t="s">
        <v>69</v>
      </c>
      <c r="F627" s="19">
        <f t="shared" si="86"/>
        <v>431520</v>
      </c>
      <c r="G627" s="19">
        <f t="shared" si="86"/>
        <v>431520</v>
      </c>
      <c r="H627" s="41">
        <f t="shared" si="80"/>
        <v>100</v>
      </c>
    </row>
    <row r="628" spans="1:8" ht="15.75">
      <c r="A628" s="34" t="s">
        <v>174</v>
      </c>
      <c r="B628" s="21" t="s">
        <v>266</v>
      </c>
      <c r="C628" s="21" t="s">
        <v>38</v>
      </c>
      <c r="D628" s="21" t="s">
        <v>352</v>
      </c>
      <c r="E628" s="21" t="s">
        <v>175</v>
      </c>
      <c r="F628" s="19">
        <f t="shared" si="86"/>
        <v>431520</v>
      </c>
      <c r="G628" s="19">
        <f t="shared" si="86"/>
        <v>431520</v>
      </c>
      <c r="H628" s="41">
        <f t="shared" si="80"/>
        <v>100</v>
      </c>
    </row>
    <row r="629" spans="1:8" ht="30">
      <c r="A629" s="40" t="s">
        <v>425</v>
      </c>
      <c r="B629" s="21" t="s">
        <v>266</v>
      </c>
      <c r="C629" s="21" t="s">
        <v>38</v>
      </c>
      <c r="D629" s="21" t="s">
        <v>352</v>
      </c>
      <c r="E629" s="21" t="s">
        <v>424</v>
      </c>
      <c r="F629" s="19">
        <v>431520</v>
      </c>
      <c r="G629" s="19">
        <v>431520</v>
      </c>
      <c r="H629" s="41">
        <f t="shared" si="80"/>
        <v>100</v>
      </c>
    </row>
    <row r="630" spans="1:8">
      <c r="A630" s="20" t="s">
        <v>277</v>
      </c>
      <c r="B630" s="21" t="s">
        <v>49</v>
      </c>
      <c r="C630" s="21" t="s">
        <v>15</v>
      </c>
      <c r="D630" s="21" t="s">
        <v>16</v>
      </c>
      <c r="E630" s="21" t="s">
        <v>1</v>
      </c>
      <c r="F630" s="19">
        <f>F631</f>
        <v>1398000</v>
      </c>
      <c r="G630" s="19">
        <f>G631</f>
        <v>1328430.23</v>
      </c>
      <c r="H630" s="41">
        <f t="shared" si="80"/>
        <v>95.023621602288983</v>
      </c>
    </row>
    <row r="631" spans="1:8">
      <c r="A631" s="13" t="s">
        <v>306</v>
      </c>
      <c r="B631" s="21" t="s">
        <v>49</v>
      </c>
      <c r="C631" s="21" t="s">
        <v>14</v>
      </c>
      <c r="D631" s="21" t="s">
        <v>16</v>
      </c>
      <c r="E631" s="21" t="s">
        <v>1</v>
      </c>
      <c r="F631" s="19">
        <f>F632</f>
        <v>1398000</v>
      </c>
      <c r="G631" s="19">
        <f>G632</f>
        <v>1328430.23</v>
      </c>
      <c r="H631" s="41">
        <f t="shared" si="80"/>
        <v>95.023621602288983</v>
      </c>
    </row>
    <row r="632" spans="1:8" ht="45">
      <c r="A632" s="20" t="s">
        <v>278</v>
      </c>
      <c r="B632" s="21" t="s">
        <v>49</v>
      </c>
      <c r="C632" s="21" t="s">
        <v>14</v>
      </c>
      <c r="D632" s="21" t="s">
        <v>279</v>
      </c>
      <c r="E632" s="21" t="s">
        <v>1</v>
      </c>
      <c r="F632" s="19">
        <f>F633+F643</f>
        <v>1398000</v>
      </c>
      <c r="G632" s="19">
        <f>G633+G643</f>
        <v>1328430.23</v>
      </c>
      <c r="H632" s="41">
        <f t="shared" si="80"/>
        <v>95.023621602288983</v>
      </c>
    </row>
    <row r="633" spans="1:8" ht="36" customHeight="1">
      <c r="A633" s="20" t="s">
        <v>280</v>
      </c>
      <c r="B633" s="21" t="s">
        <v>49</v>
      </c>
      <c r="C633" s="21" t="s">
        <v>14</v>
      </c>
      <c r="D633" s="21" t="s">
        <v>281</v>
      </c>
      <c r="E633" s="21" t="s">
        <v>1</v>
      </c>
      <c r="F633" s="19">
        <f>F634+F637+F640</f>
        <v>972277.16</v>
      </c>
      <c r="G633" s="19">
        <f>G634+G637+G640</f>
        <v>902707.39</v>
      </c>
      <c r="H633" s="41">
        <f t="shared" si="80"/>
        <v>92.84465655862985</v>
      </c>
    </row>
    <row r="634" spans="1:8" ht="36" customHeight="1">
      <c r="A634" s="13" t="s">
        <v>40</v>
      </c>
      <c r="B634" s="21" t="s">
        <v>49</v>
      </c>
      <c r="C634" s="21" t="s">
        <v>14</v>
      </c>
      <c r="D634" s="21" t="s">
        <v>281</v>
      </c>
      <c r="E634" s="21" t="s">
        <v>41</v>
      </c>
      <c r="F634" s="19">
        <f>F635</f>
        <v>355920</v>
      </c>
      <c r="G634" s="19">
        <f>G635</f>
        <v>302350.23</v>
      </c>
      <c r="H634" s="41">
        <f t="shared" si="80"/>
        <v>84.948929534726901</v>
      </c>
    </row>
    <row r="635" spans="1:8" ht="36" customHeight="1">
      <c r="A635" s="13" t="s">
        <v>42</v>
      </c>
      <c r="B635" s="21" t="s">
        <v>49</v>
      </c>
      <c r="C635" s="21" t="s">
        <v>14</v>
      </c>
      <c r="D635" s="21" t="s">
        <v>281</v>
      </c>
      <c r="E635" s="21" t="s">
        <v>43</v>
      </c>
      <c r="F635" s="19">
        <f>F636</f>
        <v>355920</v>
      </c>
      <c r="G635" s="19">
        <f>G636</f>
        <v>302350.23</v>
      </c>
      <c r="H635" s="41">
        <f t="shared" si="80"/>
        <v>84.948929534726901</v>
      </c>
    </row>
    <row r="636" spans="1:8" ht="19.5" customHeight="1">
      <c r="A636" s="18" t="s">
        <v>412</v>
      </c>
      <c r="B636" s="21" t="s">
        <v>49</v>
      </c>
      <c r="C636" s="21" t="s">
        <v>14</v>
      </c>
      <c r="D636" s="21" t="s">
        <v>281</v>
      </c>
      <c r="E636" s="21" t="s">
        <v>395</v>
      </c>
      <c r="F636" s="19">
        <v>355920</v>
      </c>
      <c r="G636" s="19">
        <v>302350.23</v>
      </c>
      <c r="H636" s="41">
        <f t="shared" si="80"/>
        <v>84.948929534726901</v>
      </c>
    </row>
    <row r="637" spans="1:8" ht="36" customHeight="1">
      <c r="A637" s="13" t="s">
        <v>173</v>
      </c>
      <c r="B637" s="21" t="s">
        <v>49</v>
      </c>
      <c r="C637" s="21" t="s">
        <v>14</v>
      </c>
      <c r="D637" s="21" t="s">
        <v>281</v>
      </c>
      <c r="E637" s="21" t="s">
        <v>69</v>
      </c>
      <c r="F637" s="19">
        <f>F638</f>
        <v>575357.16</v>
      </c>
      <c r="G637" s="19">
        <f>G638</f>
        <v>575357.16</v>
      </c>
      <c r="H637" s="41">
        <f t="shared" si="80"/>
        <v>100</v>
      </c>
    </row>
    <row r="638" spans="1:8">
      <c r="A638" s="13" t="s">
        <v>174</v>
      </c>
      <c r="B638" s="21" t="s">
        <v>49</v>
      </c>
      <c r="C638" s="21" t="s">
        <v>14</v>
      </c>
      <c r="D638" s="21" t="s">
        <v>281</v>
      </c>
      <c r="E638" s="21" t="s">
        <v>175</v>
      </c>
      <c r="F638" s="19">
        <f>F639</f>
        <v>575357.16</v>
      </c>
      <c r="G638" s="19">
        <f>G639</f>
        <v>575357.16</v>
      </c>
      <c r="H638" s="41">
        <f t="shared" si="80"/>
        <v>100</v>
      </c>
    </row>
    <row r="639" spans="1:8" ht="30">
      <c r="A639" s="24" t="s">
        <v>425</v>
      </c>
      <c r="B639" s="21" t="s">
        <v>49</v>
      </c>
      <c r="C639" s="21" t="s">
        <v>14</v>
      </c>
      <c r="D639" s="21" t="s">
        <v>281</v>
      </c>
      <c r="E639" s="21" t="s">
        <v>424</v>
      </c>
      <c r="F639" s="19">
        <v>575357.16</v>
      </c>
      <c r="G639" s="19">
        <v>575357.16</v>
      </c>
      <c r="H639" s="41">
        <f t="shared" si="80"/>
        <v>100</v>
      </c>
    </row>
    <row r="640" spans="1:8">
      <c r="A640" s="24" t="s">
        <v>44</v>
      </c>
      <c r="B640" s="21" t="s">
        <v>49</v>
      </c>
      <c r="C640" s="21" t="s">
        <v>14</v>
      </c>
      <c r="D640" s="21" t="s">
        <v>281</v>
      </c>
      <c r="E640" s="21" t="s">
        <v>45</v>
      </c>
      <c r="F640" s="19">
        <f>F641</f>
        <v>41000</v>
      </c>
      <c r="G640" s="19">
        <f>G641</f>
        <v>25000</v>
      </c>
      <c r="H640" s="41">
        <f t="shared" si="80"/>
        <v>60.975609756097562</v>
      </c>
    </row>
    <row r="641" spans="1:8">
      <c r="A641" s="24" t="s">
        <v>46</v>
      </c>
      <c r="B641" s="21" t="s">
        <v>49</v>
      </c>
      <c r="C641" s="21" t="s">
        <v>14</v>
      </c>
      <c r="D641" s="21" t="s">
        <v>281</v>
      </c>
      <c r="E641" s="21" t="s">
        <v>47</v>
      </c>
      <c r="F641" s="19">
        <f>F642</f>
        <v>41000</v>
      </c>
      <c r="G641" s="19">
        <f>G642</f>
        <v>25000</v>
      </c>
      <c r="H641" s="41">
        <f t="shared" si="80"/>
        <v>60.975609756097562</v>
      </c>
    </row>
    <row r="642" spans="1:8">
      <c r="A642" s="24" t="s">
        <v>407</v>
      </c>
      <c r="B642" s="21" t="s">
        <v>49</v>
      </c>
      <c r="C642" s="21" t="s">
        <v>14</v>
      </c>
      <c r="D642" s="21" t="s">
        <v>281</v>
      </c>
      <c r="E642" s="21" t="s">
        <v>403</v>
      </c>
      <c r="F642" s="19">
        <v>41000</v>
      </c>
      <c r="G642" s="19">
        <v>25000</v>
      </c>
      <c r="H642" s="41">
        <f t="shared" si="80"/>
        <v>60.975609756097562</v>
      </c>
    </row>
    <row r="643" spans="1:8" ht="30">
      <c r="A643" s="13" t="s">
        <v>211</v>
      </c>
      <c r="B643" s="21" t="s">
        <v>49</v>
      </c>
      <c r="C643" s="21" t="s">
        <v>14</v>
      </c>
      <c r="D643" s="21" t="s">
        <v>282</v>
      </c>
      <c r="E643" s="21" t="s">
        <v>1</v>
      </c>
      <c r="F643" s="19">
        <f t="shared" ref="F643:G645" si="87">F644</f>
        <v>425722.84</v>
      </c>
      <c r="G643" s="19">
        <f t="shared" si="87"/>
        <v>425722.84</v>
      </c>
      <c r="H643" s="41">
        <f t="shared" si="80"/>
        <v>100</v>
      </c>
    </row>
    <row r="644" spans="1:8" ht="45">
      <c r="A644" s="13" t="s">
        <v>173</v>
      </c>
      <c r="B644" s="21" t="s">
        <v>49</v>
      </c>
      <c r="C644" s="21" t="s">
        <v>14</v>
      </c>
      <c r="D644" s="21" t="s">
        <v>282</v>
      </c>
      <c r="E644" s="21" t="s">
        <v>69</v>
      </c>
      <c r="F644" s="19">
        <f t="shared" si="87"/>
        <v>425722.84</v>
      </c>
      <c r="G644" s="19">
        <f t="shared" si="87"/>
        <v>425722.84</v>
      </c>
      <c r="H644" s="41">
        <f t="shared" si="80"/>
        <v>100</v>
      </c>
    </row>
    <row r="645" spans="1:8">
      <c r="A645" s="13" t="s">
        <v>174</v>
      </c>
      <c r="B645" s="21" t="s">
        <v>49</v>
      </c>
      <c r="C645" s="21" t="s">
        <v>14</v>
      </c>
      <c r="D645" s="21" t="s">
        <v>282</v>
      </c>
      <c r="E645" s="21" t="s">
        <v>175</v>
      </c>
      <c r="F645" s="19">
        <f t="shared" si="87"/>
        <v>425722.84</v>
      </c>
      <c r="G645" s="19">
        <f t="shared" si="87"/>
        <v>425722.84</v>
      </c>
      <c r="H645" s="41">
        <f t="shared" si="80"/>
        <v>100</v>
      </c>
    </row>
    <row r="646" spans="1:8" ht="30">
      <c r="A646" s="24" t="s">
        <v>425</v>
      </c>
      <c r="B646" s="21" t="s">
        <v>49</v>
      </c>
      <c r="C646" s="21" t="s">
        <v>14</v>
      </c>
      <c r="D646" s="21" t="s">
        <v>282</v>
      </c>
      <c r="E646" s="21" t="s">
        <v>424</v>
      </c>
      <c r="F646" s="19">
        <v>425722.84</v>
      </c>
      <c r="G646" s="19">
        <v>425722.84</v>
      </c>
      <c r="H646" s="41">
        <f t="shared" si="80"/>
        <v>100</v>
      </c>
    </row>
    <row r="647" spans="1:8" ht="30">
      <c r="A647" s="24" t="s">
        <v>283</v>
      </c>
      <c r="B647" s="21" t="s">
        <v>130</v>
      </c>
      <c r="C647" s="21" t="s">
        <v>15</v>
      </c>
      <c r="D647" s="21" t="s">
        <v>16</v>
      </c>
      <c r="E647" s="21" t="s">
        <v>1</v>
      </c>
      <c r="F647" s="19">
        <f t="shared" ref="F647:G649" si="88">F648</f>
        <v>3522810</v>
      </c>
      <c r="G647" s="19">
        <f t="shared" si="88"/>
        <v>3522804.56</v>
      </c>
      <c r="H647" s="41">
        <f t="shared" si="80"/>
        <v>99.999845577819983</v>
      </c>
    </row>
    <row r="648" spans="1:8">
      <c r="A648" s="24" t="s">
        <v>284</v>
      </c>
      <c r="B648" s="21" t="s">
        <v>130</v>
      </c>
      <c r="C648" s="21" t="s">
        <v>18</v>
      </c>
      <c r="D648" s="21" t="s">
        <v>16</v>
      </c>
      <c r="E648" s="21" t="s">
        <v>1</v>
      </c>
      <c r="F648" s="19">
        <f t="shared" si="88"/>
        <v>3522810</v>
      </c>
      <c r="G648" s="19">
        <f t="shared" si="88"/>
        <v>3522804.56</v>
      </c>
      <c r="H648" s="41">
        <f t="shared" si="80"/>
        <v>99.999845577819983</v>
      </c>
    </row>
    <row r="649" spans="1:8" ht="60">
      <c r="A649" s="16" t="s">
        <v>63</v>
      </c>
      <c r="B649" s="21" t="s">
        <v>130</v>
      </c>
      <c r="C649" s="21" t="s">
        <v>18</v>
      </c>
      <c r="D649" s="21" t="s">
        <v>64</v>
      </c>
      <c r="E649" s="21" t="s">
        <v>1</v>
      </c>
      <c r="F649" s="19">
        <f t="shared" si="88"/>
        <v>3522810</v>
      </c>
      <c r="G649" s="19">
        <f t="shared" si="88"/>
        <v>3522804.56</v>
      </c>
      <c r="H649" s="41">
        <f t="shared" si="80"/>
        <v>99.999845577819983</v>
      </c>
    </row>
    <row r="650" spans="1:8" ht="45">
      <c r="A650" s="16" t="s">
        <v>285</v>
      </c>
      <c r="B650" s="21" t="s">
        <v>130</v>
      </c>
      <c r="C650" s="21" t="s">
        <v>18</v>
      </c>
      <c r="D650" s="21" t="s">
        <v>286</v>
      </c>
      <c r="E650" s="21" t="s">
        <v>1</v>
      </c>
      <c r="F650" s="19">
        <f>F651+F655</f>
        <v>3522810</v>
      </c>
      <c r="G650" s="19">
        <f>G651+G655</f>
        <v>3522804.56</v>
      </c>
      <c r="H650" s="41">
        <f t="shared" si="80"/>
        <v>99.999845577819983</v>
      </c>
    </row>
    <row r="651" spans="1:8" ht="60">
      <c r="A651" s="13" t="s">
        <v>287</v>
      </c>
      <c r="B651" s="21" t="s">
        <v>130</v>
      </c>
      <c r="C651" s="21" t="s">
        <v>18</v>
      </c>
      <c r="D651" s="21" t="s">
        <v>288</v>
      </c>
      <c r="E651" s="21" t="s">
        <v>1</v>
      </c>
      <c r="F651" s="19">
        <f>F653</f>
        <v>2873000</v>
      </c>
      <c r="G651" s="19">
        <f>G653</f>
        <v>2873000</v>
      </c>
      <c r="H651" s="41">
        <f t="shared" si="80"/>
        <v>100</v>
      </c>
    </row>
    <row r="652" spans="1:8" ht="45">
      <c r="A652" s="13" t="s">
        <v>173</v>
      </c>
      <c r="B652" s="21" t="s">
        <v>130</v>
      </c>
      <c r="C652" s="21" t="s">
        <v>18</v>
      </c>
      <c r="D652" s="21" t="s">
        <v>288</v>
      </c>
      <c r="E652" s="21" t="s">
        <v>69</v>
      </c>
      <c r="F652" s="19">
        <f>F653</f>
        <v>2873000</v>
      </c>
      <c r="G652" s="19">
        <f>G653</f>
        <v>2873000</v>
      </c>
      <c r="H652" s="41">
        <f t="shared" si="80"/>
        <v>100</v>
      </c>
    </row>
    <row r="653" spans="1:8">
      <c r="A653" s="13" t="s">
        <v>174</v>
      </c>
      <c r="B653" s="21" t="s">
        <v>130</v>
      </c>
      <c r="C653" s="21" t="s">
        <v>18</v>
      </c>
      <c r="D653" s="21" t="s">
        <v>288</v>
      </c>
      <c r="E653" s="21" t="s">
        <v>175</v>
      </c>
      <c r="F653" s="19">
        <f>F654</f>
        <v>2873000</v>
      </c>
      <c r="G653" s="19">
        <f>G654</f>
        <v>2873000</v>
      </c>
      <c r="H653" s="41">
        <f t="shared" si="80"/>
        <v>100</v>
      </c>
    </row>
    <row r="654" spans="1:8" ht="90">
      <c r="A654" s="13" t="s">
        <v>423</v>
      </c>
      <c r="B654" s="21" t="s">
        <v>130</v>
      </c>
      <c r="C654" s="21" t="s">
        <v>18</v>
      </c>
      <c r="D654" s="21" t="s">
        <v>288</v>
      </c>
      <c r="E654" s="21" t="s">
        <v>422</v>
      </c>
      <c r="F654" s="19">
        <v>2873000</v>
      </c>
      <c r="G654" s="19">
        <v>2873000</v>
      </c>
      <c r="H654" s="41">
        <f t="shared" si="80"/>
        <v>100</v>
      </c>
    </row>
    <row r="655" spans="1:8" ht="45">
      <c r="A655" s="13" t="s">
        <v>311</v>
      </c>
      <c r="B655" s="21" t="s">
        <v>130</v>
      </c>
      <c r="C655" s="21" t="s">
        <v>18</v>
      </c>
      <c r="D655" s="21" t="s">
        <v>310</v>
      </c>
      <c r="E655" s="21" t="s">
        <v>1</v>
      </c>
      <c r="F655" s="19">
        <f t="shared" ref="F655:G657" si="89">F656</f>
        <v>649810</v>
      </c>
      <c r="G655" s="19">
        <f t="shared" si="89"/>
        <v>649804.56000000006</v>
      </c>
      <c r="H655" s="41">
        <f t="shared" si="80"/>
        <v>99.999162832212505</v>
      </c>
    </row>
    <row r="656" spans="1:8" ht="45">
      <c r="A656" s="13" t="s">
        <v>173</v>
      </c>
      <c r="B656" s="21" t="s">
        <v>130</v>
      </c>
      <c r="C656" s="21" t="s">
        <v>18</v>
      </c>
      <c r="D656" s="21" t="s">
        <v>310</v>
      </c>
      <c r="E656" s="21" t="s">
        <v>69</v>
      </c>
      <c r="F656" s="19">
        <f t="shared" si="89"/>
        <v>649810</v>
      </c>
      <c r="G656" s="19">
        <f t="shared" si="89"/>
        <v>649804.56000000006</v>
      </c>
      <c r="H656" s="41">
        <f t="shared" ref="H656:H677" si="90">G656/F656*100</f>
        <v>99.999162832212505</v>
      </c>
    </row>
    <row r="657" spans="1:8">
      <c r="A657" s="13" t="s">
        <v>174</v>
      </c>
      <c r="B657" s="21" t="s">
        <v>130</v>
      </c>
      <c r="C657" s="21" t="s">
        <v>18</v>
      </c>
      <c r="D657" s="21" t="s">
        <v>310</v>
      </c>
      <c r="E657" s="21" t="s">
        <v>175</v>
      </c>
      <c r="F657" s="19">
        <f t="shared" si="89"/>
        <v>649810</v>
      </c>
      <c r="G657" s="19">
        <f t="shared" si="89"/>
        <v>649804.56000000006</v>
      </c>
      <c r="H657" s="41">
        <f t="shared" si="90"/>
        <v>99.999162832212505</v>
      </c>
    </row>
    <row r="658" spans="1:8" ht="30">
      <c r="A658" s="13" t="s">
        <v>425</v>
      </c>
      <c r="B658" s="21" t="s">
        <v>130</v>
      </c>
      <c r="C658" s="21" t="s">
        <v>18</v>
      </c>
      <c r="D658" s="21" t="s">
        <v>310</v>
      </c>
      <c r="E658" s="21" t="s">
        <v>424</v>
      </c>
      <c r="F658" s="19">
        <v>649810</v>
      </c>
      <c r="G658" s="19">
        <v>649804.56000000006</v>
      </c>
      <c r="H658" s="41">
        <f t="shared" si="90"/>
        <v>99.999162832212505</v>
      </c>
    </row>
    <row r="659" spans="1:8" ht="75">
      <c r="A659" s="20" t="s">
        <v>289</v>
      </c>
      <c r="B659" s="21" t="s">
        <v>290</v>
      </c>
      <c r="C659" s="14" t="s">
        <v>15</v>
      </c>
      <c r="D659" s="21" t="s">
        <v>16</v>
      </c>
      <c r="E659" s="21" t="s">
        <v>1</v>
      </c>
      <c r="F659" s="19">
        <f>F660+F671</f>
        <v>15866766.92</v>
      </c>
      <c r="G659" s="19">
        <f>G660+G671</f>
        <v>15866766.92</v>
      </c>
      <c r="H659" s="41">
        <f t="shared" si="90"/>
        <v>100</v>
      </c>
    </row>
    <row r="660" spans="1:8" ht="45">
      <c r="A660" s="26" t="s">
        <v>291</v>
      </c>
      <c r="B660" s="21" t="s">
        <v>290</v>
      </c>
      <c r="C660" s="14" t="s">
        <v>14</v>
      </c>
      <c r="D660" s="21" t="s">
        <v>16</v>
      </c>
      <c r="E660" s="21" t="s">
        <v>1</v>
      </c>
      <c r="F660" s="19">
        <f>F661</f>
        <v>13458000</v>
      </c>
      <c r="G660" s="19">
        <f>G661</f>
        <v>13458000</v>
      </c>
      <c r="H660" s="41">
        <f t="shared" si="90"/>
        <v>100</v>
      </c>
    </row>
    <row r="661" spans="1:8" ht="45">
      <c r="A661" s="16" t="s">
        <v>39</v>
      </c>
      <c r="B661" s="21" t="s">
        <v>290</v>
      </c>
      <c r="C661" s="21" t="s">
        <v>14</v>
      </c>
      <c r="D661" s="21" t="s">
        <v>20</v>
      </c>
      <c r="E661" s="21" t="s">
        <v>1</v>
      </c>
      <c r="F661" s="19">
        <f>F662</f>
        <v>13458000</v>
      </c>
      <c r="G661" s="19">
        <f>G662</f>
        <v>13458000</v>
      </c>
      <c r="H661" s="41">
        <f t="shared" si="90"/>
        <v>100</v>
      </c>
    </row>
    <row r="662" spans="1:8" ht="45">
      <c r="A662" s="16" t="s">
        <v>21</v>
      </c>
      <c r="B662" s="21" t="s">
        <v>290</v>
      </c>
      <c r="C662" s="21" t="s">
        <v>14</v>
      </c>
      <c r="D662" s="21" t="s">
        <v>22</v>
      </c>
      <c r="E662" s="21" t="s">
        <v>1</v>
      </c>
      <c r="F662" s="19">
        <f>F663+F667</f>
        <v>13458000</v>
      </c>
      <c r="G662" s="19">
        <f>G663+G667</f>
        <v>13458000</v>
      </c>
      <c r="H662" s="41">
        <f t="shared" si="90"/>
        <v>100</v>
      </c>
    </row>
    <row r="663" spans="1:8" ht="45">
      <c r="A663" s="26" t="s">
        <v>377</v>
      </c>
      <c r="B663" s="21" t="s">
        <v>290</v>
      </c>
      <c r="C663" s="21" t="s">
        <v>14</v>
      </c>
      <c r="D663" s="21" t="s">
        <v>292</v>
      </c>
      <c r="E663" s="21" t="s">
        <v>1</v>
      </c>
      <c r="F663" s="19">
        <f t="shared" ref="F663:G665" si="91">F664</f>
        <v>125000</v>
      </c>
      <c r="G663" s="19">
        <f t="shared" si="91"/>
        <v>125000</v>
      </c>
      <c r="H663" s="41">
        <f t="shared" si="90"/>
        <v>100</v>
      </c>
    </row>
    <row r="664" spans="1:8">
      <c r="A664" s="26" t="s">
        <v>92</v>
      </c>
      <c r="B664" s="21" t="s">
        <v>290</v>
      </c>
      <c r="C664" s="21" t="s">
        <v>14</v>
      </c>
      <c r="D664" s="21" t="s">
        <v>292</v>
      </c>
      <c r="E664" s="21" t="s">
        <v>93</v>
      </c>
      <c r="F664" s="19">
        <f t="shared" si="91"/>
        <v>125000</v>
      </c>
      <c r="G664" s="19">
        <f t="shared" si="91"/>
        <v>125000</v>
      </c>
      <c r="H664" s="41">
        <f t="shared" si="90"/>
        <v>100</v>
      </c>
    </row>
    <row r="665" spans="1:8">
      <c r="A665" s="26" t="s">
        <v>293</v>
      </c>
      <c r="B665" s="21" t="s">
        <v>290</v>
      </c>
      <c r="C665" s="21" t="s">
        <v>14</v>
      </c>
      <c r="D665" s="21" t="s">
        <v>292</v>
      </c>
      <c r="E665" s="21" t="s">
        <v>294</v>
      </c>
      <c r="F665" s="19">
        <f t="shared" si="91"/>
        <v>125000</v>
      </c>
      <c r="G665" s="19">
        <f t="shared" si="91"/>
        <v>125000</v>
      </c>
      <c r="H665" s="41">
        <f t="shared" si="90"/>
        <v>100</v>
      </c>
    </row>
    <row r="666" spans="1:8" ht="30">
      <c r="A666" s="26" t="s">
        <v>427</v>
      </c>
      <c r="B666" s="21" t="s">
        <v>290</v>
      </c>
      <c r="C666" s="21" t="s">
        <v>14</v>
      </c>
      <c r="D666" s="21" t="s">
        <v>292</v>
      </c>
      <c r="E666" s="21" t="s">
        <v>426</v>
      </c>
      <c r="F666" s="19">
        <v>125000</v>
      </c>
      <c r="G666" s="19">
        <v>125000</v>
      </c>
      <c r="H666" s="41">
        <f t="shared" si="90"/>
        <v>100</v>
      </c>
    </row>
    <row r="667" spans="1:8" ht="45">
      <c r="A667" s="26" t="s">
        <v>378</v>
      </c>
      <c r="B667" s="21" t="s">
        <v>290</v>
      </c>
      <c r="C667" s="21" t="s">
        <v>14</v>
      </c>
      <c r="D667" s="21" t="s">
        <v>379</v>
      </c>
      <c r="E667" s="21" t="s">
        <v>1</v>
      </c>
      <c r="F667" s="19">
        <f t="shared" ref="F667:G669" si="92">F668</f>
        <v>13333000</v>
      </c>
      <c r="G667" s="19">
        <f t="shared" si="92"/>
        <v>13333000</v>
      </c>
      <c r="H667" s="41">
        <f t="shared" si="90"/>
        <v>100</v>
      </c>
    </row>
    <row r="668" spans="1:8">
      <c r="A668" s="26" t="s">
        <v>92</v>
      </c>
      <c r="B668" s="21" t="s">
        <v>290</v>
      </c>
      <c r="C668" s="21" t="s">
        <v>14</v>
      </c>
      <c r="D668" s="21" t="s">
        <v>379</v>
      </c>
      <c r="E668" s="21" t="s">
        <v>93</v>
      </c>
      <c r="F668" s="19">
        <f t="shared" si="92"/>
        <v>13333000</v>
      </c>
      <c r="G668" s="19">
        <f t="shared" si="92"/>
        <v>13333000</v>
      </c>
      <c r="H668" s="41">
        <f t="shared" si="90"/>
        <v>100</v>
      </c>
    </row>
    <row r="669" spans="1:8">
      <c r="A669" s="26" t="s">
        <v>293</v>
      </c>
      <c r="B669" s="21" t="s">
        <v>290</v>
      </c>
      <c r="C669" s="21" t="s">
        <v>14</v>
      </c>
      <c r="D669" s="21" t="s">
        <v>379</v>
      </c>
      <c r="E669" s="21" t="s">
        <v>294</v>
      </c>
      <c r="F669" s="19">
        <f t="shared" si="92"/>
        <v>13333000</v>
      </c>
      <c r="G669" s="19">
        <f t="shared" si="92"/>
        <v>13333000</v>
      </c>
      <c r="H669" s="41">
        <f t="shared" si="90"/>
        <v>100</v>
      </c>
    </row>
    <row r="670" spans="1:8" ht="30">
      <c r="A670" s="26" t="s">
        <v>427</v>
      </c>
      <c r="B670" s="21" t="s">
        <v>290</v>
      </c>
      <c r="C670" s="21" t="s">
        <v>14</v>
      </c>
      <c r="D670" s="21" t="s">
        <v>379</v>
      </c>
      <c r="E670" s="21" t="s">
        <v>426</v>
      </c>
      <c r="F670" s="19">
        <v>13333000</v>
      </c>
      <c r="G670" s="19">
        <v>13333000</v>
      </c>
      <c r="H670" s="41">
        <f t="shared" si="90"/>
        <v>100</v>
      </c>
    </row>
    <row r="671" spans="1:8" ht="30">
      <c r="A671" s="27" t="s">
        <v>427</v>
      </c>
      <c r="B671" s="21" t="s">
        <v>290</v>
      </c>
      <c r="C671" s="14" t="s">
        <v>18</v>
      </c>
      <c r="D671" s="21" t="s">
        <v>16</v>
      </c>
      <c r="E671" s="21" t="s">
        <v>1</v>
      </c>
      <c r="F671" s="19">
        <f t="shared" ref="F671:G675" si="93">F672</f>
        <v>2408766.92</v>
      </c>
      <c r="G671" s="19">
        <f t="shared" si="93"/>
        <v>2408766.92</v>
      </c>
      <c r="H671" s="41">
        <f t="shared" si="90"/>
        <v>100</v>
      </c>
    </row>
    <row r="672" spans="1:8" ht="45">
      <c r="A672" s="28" t="s">
        <v>39</v>
      </c>
      <c r="B672" s="21" t="s">
        <v>290</v>
      </c>
      <c r="C672" s="21" t="s">
        <v>18</v>
      </c>
      <c r="D672" s="21" t="s">
        <v>20</v>
      </c>
      <c r="E672" s="21" t="s">
        <v>1</v>
      </c>
      <c r="F672" s="19">
        <f t="shared" si="93"/>
        <v>2408766.92</v>
      </c>
      <c r="G672" s="19">
        <f t="shared" si="93"/>
        <v>2408766.92</v>
      </c>
      <c r="H672" s="41">
        <f t="shared" si="90"/>
        <v>100</v>
      </c>
    </row>
    <row r="673" spans="1:8" ht="45">
      <c r="A673" s="28" t="s">
        <v>21</v>
      </c>
      <c r="B673" s="21" t="s">
        <v>290</v>
      </c>
      <c r="C673" s="21" t="s">
        <v>18</v>
      </c>
      <c r="D673" s="21" t="s">
        <v>22</v>
      </c>
      <c r="E673" s="21" t="s">
        <v>1</v>
      </c>
      <c r="F673" s="19">
        <f t="shared" si="93"/>
        <v>2408766.92</v>
      </c>
      <c r="G673" s="19">
        <f t="shared" si="93"/>
        <v>2408766.92</v>
      </c>
      <c r="H673" s="41">
        <f t="shared" si="90"/>
        <v>100</v>
      </c>
    </row>
    <row r="674" spans="1:8" ht="30">
      <c r="A674" s="27" t="s">
        <v>296</v>
      </c>
      <c r="B674" s="21" t="s">
        <v>290</v>
      </c>
      <c r="C674" s="21" t="s">
        <v>18</v>
      </c>
      <c r="D674" s="21" t="s">
        <v>297</v>
      </c>
      <c r="E674" s="21" t="s">
        <v>1</v>
      </c>
      <c r="F674" s="19">
        <f t="shared" si="93"/>
        <v>2408766.92</v>
      </c>
      <c r="G674" s="19">
        <f t="shared" si="93"/>
        <v>2408766.92</v>
      </c>
      <c r="H674" s="41">
        <f t="shared" si="90"/>
        <v>100</v>
      </c>
    </row>
    <row r="675" spans="1:8">
      <c r="A675" s="27" t="s">
        <v>92</v>
      </c>
      <c r="B675" s="21" t="s">
        <v>290</v>
      </c>
      <c r="C675" s="21" t="s">
        <v>18</v>
      </c>
      <c r="D675" s="21" t="s">
        <v>297</v>
      </c>
      <c r="E675" s="21" t="s">
        <v>93</v>
      </c>
      <c r="F675" s="19">
        <f t="shared" si="93"/>
        <v>2408766.92</v>
      </c>
      <c r="G675" s="19">
        <f t="shared" si="93"/>
        <v>2408766.92</v>
      </c>
      <c r="H675" s="41">
        <f t="shared" si="90"/>
        <v>100</v>
      </c>
    </row>
    <row r="676" spans="1:8">
      <c r="A676" s="27" t="s">
        <v>295</v>
      </c>
      <c r="B676" s="21" t="s">
        <v>290</v>
      </c>
      <c r="C676" s="21" t="s">
        <v>18</v>
      </c>
      <c r="D676" s="21" t="s">
        <v>297</v>
      </c>
      <c r="E676" s="21" t="s">
        <v>304</v>
      </c>
      <c r="F676" s="19">
        <v>2408766.92</v>
      </c>
      <c r="G676" s="19">
        <v>2408766.92</v>
      </c>
      <c r="H676" s="41">
        <f t="shared" si="90"/>
        <v>100</v>
      </c>
    </row>
    <row r="677" spans="1:8">
      <c r="A677" s="13" t="s">
        <v>298</v>
      </c>
      <c r="B677" s="30"/>
      <c r="C677" s="30"/>
      <c r="D677" s="30"/>
      <c r="E677" s="30"/>
      <c r="F677" s="11">
        <f>F14+F214+F221+F272+F330+F519+F598+F630+F647+F659</f>
        <v>424188450</v>
      </c>
      <c r="G677" s="11">
        <f>G14+G214+G221+G272+G330+G519+G598+G630+G647+G659</f>
        <v>419826126.26999998</v>
      </c>
      <c r="H677" s="41">
        <f t="shared" si="90"/>
        <v>98.971607140647038</v>
      </c>
    </row>
    <row r="679" spans="1:8">
      <c r="F679" s="55"/>
      <c r="G679" s="55"/>
    </row>
  </sheetData>
  <autoFilter ref="A11:H12"/>
  <mergeCells count="13">
    <mergeCell ref="A11:A12"/>
    <mergeCell ref="F11:F12"/>
    <mergeCell ref="G11:G12"/>
    <mergeCell ref="H11:H12"/>
    <mergeCell ref="B11:B12"/>
    <mergeCell ref="C11:C12"/>
    <mergeCell ref="D11:D12"/>
    <mergeCell ref="E11:E12"/>
    <mergeCell ref="F2:H2"/>
    <mergeCell ref="F3:H3"/>
    <mergeCell ref="F1:H1"/>
    <mergeCell ref="A7:H7"/>
    <mergeCell ref="A8:H8"/>
  </mergeCells>
  <printOptions horizontalCentered="1" verticalCentered="1"/>
  <pageMargins left="0.70866141732283472" right="0.35433070866141736" top="0.75" bottom="0.51181102362204722" header="0.44" footer="0.31496062992125984"/>
  <pageSetup paperSize="9" scale="75" fitToHeight="30" orientation="portrait" verticalDpi="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Вед 17</vt:lpstr>
      <vt:lpstr>'Вед 17'!Область_печати</vt:lpstr>
    </vt:vector>
  </TitlesOfParts>
  <Company>DNS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2018-03-14T07:54:52Z</cp:lastPrinted>
  <dcterms:created xsi:type="dcterms:W3CDTF">2016-12-15T06:18:05Z</dcterms:created>
  <dcterms:modified xsi:type="dcterms:W3CDTF">2018-03-14T08:01:09Z</dcterms:modified>
</cp:coreProperties>
</file>